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D:\Korisnik\Desktop\8. izmjena LRS, prosinac 2022\Odabrana LRS- prosinac 2022\"/>
    </mc:Choice>
  </mc:AlternateContent>
  <xr:revisionPtr revIDLastSave="0" documentId="13_ncr:1_{08D02C71-5C4A-4CCB-8F1B-AF0B866D6094}" xr6:coauthVersionLast="47" xr6:coauthVersionMax="47" xr10:uidLastSave="{00000000-0000-0000-0000-000000000000}"/>
  <bookViews>
    <workbookView xWindow="-108" yWindow="-108" windowWidth="23256" windowHeight="12576" xr2:uid="{00000000-000D-0000-FFFF-FFFF00000000}"/>
  </bookViews>
  <sheets>
    <sheet name="Izračun_potpora_promjena" sheetId="1" r:id="rId1"/>
  </sheets>
  <definedNames>
    <definedName name="_xlnm.Print_Area" localSheetId="0">Izračun_potpora_promjena!$A$1:$N$72</definedName>
  </definedNames>
  <calcPr calcId="181029"/>
</workbook>
</file>

<file path=xl/calcChain.xml><?xml version="1.0" encoding="utf-8"?>
<calcChain xmlns="http://schemas.openxmlformats.org/spreadsheetml/2006/main">
  <c r="F39" i="1" l="1"/>
  <c r="D36" i="1"/>
  <c r="D40" i="1" s="1"/>
  <c r="D41" i="1" l="1"/>
  <c r="E42" i="1" l="1"/>
  <c r="F42" i="1" s="1"/>
  <c r="D43" i="1"/>
  <c r="D48" i="1" l="1"/>
  <c r="E48" i="1" l="1"/>
  <c r="F48" i="1"/>
</calcChain>
</file>

<file path=xl/sharedStrings.xml><?xml version="1.0" encoding="utf-8"?>
<sst xmlns="http://schemas.openxmlformats.org/spreadsheetml/2006/main" count="74" uniqueCount="67">
  <si>
    <t>5-9</t>
  </si>
  <si>
    <t>EUR</t>
  </si>
  <si>
    <t>Tečaj</t>
  </si>
  <si>
    <t>HRK</t>
  </si>
  <si>
    <t>A</t>
  </si>
  <si>
    <t>B</t>
  </si>
  <si>
    <t>C</t>
  </si>
  <si>
    <t>D</t>
  </si>
  <si>
    <t>E</t>
  </si>
  <si>
    <t>F</t>
  </si>
  <si>
    <t>G</t>
  </si>
  <si>
    <t>H</t>
  </si>
  <si>
    <t>I</t>
  </si>
  <si>
    <t>J</t>
  </si>
  <si>
    <t>51 - 60</t>
  </si>
  <si>
    <t>61 – 70</t>
  </si>
  <si>
    <t>71 – 80</t>
  </si>
  <si>
    <t>81 - 90</t>
  </si>
  <si>
    <t>91 - 95</t>
  </si>
  <si>
    <t>96 - 100</t>
  </si>
  <si>
    <t>10.001 – 20.000</t>
  </si>
  <si>
    <t>20.001 – 30.000</t>
  </si>
  <si>
    <t>30.001 – 40.000</t>
  </si>
  <si>
    <t>40.001 – 50.000</t>
  </si>
  <si>
    <t>50.001 – 60.000</t>
  </si>
  <si>
    <t>60.001 – 70.000</t>
  </si>
  <si>
    <t>70.001 – 80.000</t>
  </si>
  <si>
    <t>80.001 – 90.000</t>
  </si>
  <si>
    <t>90.001 – 120.000</t>
  </si>
  <si>
    <t>120.001 – 140.000</t>
  </si>
  <si>
    <t>140.001- 149.999</t>
  </si>
  <si>
    <t>10 – 13</t>
  </si>
  <si>
    <t>14 – 18</t>
  </si>
  <si>
    <t>19 - 25</t>
  </si>
  <si>
    <t>26 i više</t>
  </si>
  <si>
    <t>DA</t>
  </si>
  <si>
    <t>UKUPNO</t>
  </si>
  <si>
    <t>NE</t>
  </si>
  <si>
    <t>51% – 70%</t>
  </si>
  <si>
    <t>71% – 75%</t>
  </si>
  <si>
    <t>76% i više</t>
  </si>
  <si>
    <t>1.</t>
  </si>
  <si>
    <t>2.</t>
  </si>
  <si>
    <t>3.</t>
  </si>
  <si>
    <t>4.</t>
  </si>
  <si>
    <t>Kriterij</t>
  </si>
  <si>
    <t>Ostvareni broj bodova</t>
  </si>
  <si>
    <t>BODOVI IZRAČUNA IZNOSA JAVNE POTPORE PO LAG-u ZA TIP OPERACIJE 19.2.1.</t>
  </si>
  <si>
    <t>BODOVI</t>
  </si>
  <si>
    <t>IZNOS POTPORE IZ PRORAČUNA EU
(90% udjela) u HRK</t>
  </si>
  <si>
    <t>IZNOS POTPORE IZ PRORAČUNA RH 
(10% udjela) u HRK</t>
  </si>
  <si>
    <t>UKUPAN IZNOS POTPORE
u HRK</t>
  </si>
  <si>
    <t>IZRAČUN IZNOSA JAVNE POTPORE</t>
  </si>
  <si>
    <r>
      <rPr>
        <b/>
        <sz val="12"/>
        <color theme="1"/>
        <rFont val="Calibri"/>
        <family val="2"/>
        <charset val="238"/>
        <scheme val="minor"/>
      </rPr>
      <t>VRIJEDNOST BODA  = 17.000,00 EUR</t>
    </r>
    <r>
      <rPr>
        <sz val="11"/>
        <color theme="1"/>
        <rFont val="Calibri"/>
        <family val="2"/>
        <charset val="238"/>
        <scheme val="minor"/>
      </rPr>
      <t xml:space="preserve">
</t>
    </r>
    <r>
      <rPr>
        <b/>
        <sz val="11"/>
        <color theme="1"/>
        <rFont val="Calibri"/>
        <family val="2"/>
        <charset val="238"/>
        <scheme val="minor"/>
      </rPr>
      <t>Pojašnjenje:</t>
    </r>
    <r>
      <rPr>
        <b/>
        <i/>
        <sz val="11"/>
        <color theme="1"/>
        <rFont val="Calibri"/>
        <family val="2"/>
        <charset val="238"/>
        <scheme val="minor"/>
      </rPr>
      <t xml:space="preserve"> </t>
    </r>
    <r>
      <rPr>
        <i/>
        <sz val="11"/>
        <color theme="1"/>
        <rFont val="Calibri"/>
        <family val="2"/>
        <charset val="238"/>
        <scheme val="minor"/>
      </rPr>
      <t>Upisati tečaj iz Ugovora o dodjeli sredstava odabranom LAG-u</t>
    </r>
  </si>
  <si>
    <r>
      <t xml:space="preserve">IZNOS JAVNE POTPORE ZA 19.2. (s uvećanjem)
</t>
    </r>
    <r>
      <rPr>
        <sz val="11"/>
        <color theme="1"/>
        <rFont val="Calibri"/>
        <family val="2"/>
        <charset val="238"/>
        <scheme val="minor"/>
      </rPr>
      <t xml:space="preserve">
</t>
    </r>
    <r>
      <rPr>
        <b/>
        <i/>
        <sz val="11"/>
        <color theme="1"/>
        <rFont val="Calibri"/>
        <family val="2"/>
        <charset val="238"/>
        <scheme val="minor"/>
      </rPr>
      <t>Pojašnjenje:</t>
    </r>
    <r>
      <rPr>
        <i/>
        <sz val="11"/>
        <color theme="1"/>
        <rFont val="Calibri"/>
        <family val="2"/>
        <charset val="238"/>
        <scheme val="minor"/>
      </rPr>
      <t xml:space="preserve"> 
Iznos javne potpore za 19.2. u EUR =  "ukupan broj bodova" (red E) * vrijednost boda u EUR (red F). 
Iznos javne potpore za 19.2. u HRK =  dobiveni iznos u EUR (red G) * tečaj (red F).</t>
    </r>
  </si>
  <si>
    <r>
      <t xml:space="preserve">IZNOS JAVNE POTPORE ZA 19.2. (s uvećanjem)
</t>
    </r>
    <r>
      <rPr>
        <b/>
        <i/>
        <sz val="11"/>
        <color theme="1"/>
        <rFont val="Calibri"/>
        <family val="2"/>
        <charset val="238"/>
        <scheme val="minor"/>
      </rPr>
      <t>Pojašnjenje:</t>
    </r>
    <r>
      <rPr>
        <i/>
        <sz val="11"/>
        <color theme="1"/>
        <rFont val="Calibri"/>
        <family val="2"/>
        <charset val="238"/>
        <scheme val="minor"/>
      </rPr>
      <t xml:space="preserve"> Iznos javne potpore za 19.2 u HRK * 90% u prvom polju, a u drugom polju 
* 10%. U trećem polju zbrojiti iznose iz prva dva polja.</t>
    </r>
  </si>
  <si>
    <r>
      <t xml:space="preserve">IZNOS JAVNE POTPORE ZA 19.3. (s uvećanjem)
</t>
    </r>
    <r>
      <rPr>
        <b/>
        <i/>
        <sz val="11"/>
        <color theme="1"/>
        <rFont val="Calibri"/>
        <family val="2"/>
        <charset val="238"/>
        <scheme val="minor"/>
      </rPr>
      <t>Pojašnjenje:</t>
    </r>
    <r>
      <rPr>
        <i/>
        <sz val="11"/>
        <color theme="1"/>
        <rFont val="Calibri"/>
        <family val="2"/>
        <charset val="238"/>
        <scheme val="minor"/>
      </rPr>
      <t xml:space="preserve"> Iznos javne potpore za 19.3 u HRK * 90% u prvom polju, a u drugom polju 
* 10%. U trećem polju zbrojiti iznose iz prva dva polja.</t>
    </r>
  </si>
  <si>
    <r>
      <t xml:space="preserve">IZNOS JAVNE POTPORE ZA 19.4. (s uvećanjem)
</t>
    </r>
    <r>
      <rPr>
        <b/>
        <i/>
        <sz val="11"/>
        <color theme="1"/>
        <rFont val="Calibri"/>
        <family val="2"/>
        <charset val="238"/>
        <scheme val="minor"/>
      </rPr>
      <t xml:space="preserve">Pojašnjenje: </t>
    </r>
    <r>
      <rPr>
        <i/>
        <sz val="11"/>
        <color theme="1"/>
        <rFont val="Calibri"/>
        <family val="2"/>
        <charset val="238"/>
        <scheme val="minor"/>
      </rPr>
      <t>Iznos javne potpore za 19.4 u HRK * 90% u prvom polju, a u drugom polju 
* 10%. U trećem polju zbrojiti iznose iz prva dva polja.</t>
    </r>
  </si>
  <si>
    <t>TABLICA IZRAČUNA IZNOSA JAVNE POTPORE  - ZAHTJEV ZA PROMJENU</t>
  </si>
  <si>
    <t>BROJ BODOVA ZA OCJENU KVALITETE LOKALNE RAZVOJEN STRATEGIJE</t>
  </si>
  <si>
    <t>BROJ JLS UNUTAR LAG-a</t>
  </si>
  <si>
    <t xml:space="preserve">UDIO CIVILNOG I GOSPODARSKOG SEKTORA U UPRAVNOM (IZVRŠNOM) TIJELU LAG-a (%) </t>
  </si>
  <si>
    <t>BROJ STANOVNIKA UNUTAR LAG PODRUČJA
U izračun javne potpore unutar kriterija broja stanovnika ne ulazi broj stanovnika naselja iznad 25 000 stanovnika koja su navedena u prilogu III dokumentacije za podnošenje Zahtjeva za promjenu</t>
  </si>
  <si>
    <r>
      <t xml:space="preserve">IZNOS JAVNE POTPORE ZA 19.3. (s uvećanjem)
</t>
    </r>
    <r>
      <rPr>
        <b/>
        <i/>
        <sz val="11"/>
        <color theme="1"/>
        <rFont val="Calibri"/>
        <family val="2"/>
        <charset val="238"/>
        <scheme val="minor"/>
      </rPr>
      <t xml:space="preserve">
Pojašnjenje:  
</t>
    </r>
    <r>
      <rPr>
        <i/>
        <sz val="11"/>
        <color theme="1"/>
        <rFont val="Calibri"/>
        <family val="2"/>
        <charset val="238"/>
        <scheme val="minor"/>
      </rPr>
      <t xml:space="preserve">Iznos javne potpore za 19.3. u EUR = iznos javne potpore za 19.2 </t>
    </r>
    <r>
      <rPr>
        <b/>
        <i/>
        <sz val="11"/>
        <color theme="1"/>
        <rFont val="Calibri"/>
        <family val="2"/>
        <charset val="238"/>
        <scheme val="minor"/>
      </rPr>
      <t>u EUR</t>
    </r>
    <r>
      <rPr>
        <i/>
        <sz val="11"/>
        <color theme="1"/>
        <rFont val="Calibri"/>
        <family val="2"/>
        <charset val="238"/>
        <scheme val="minor"/>
      </rPr>
      <t xml:space="preserve"> (red G) * 5%.  </t>
    </r>
    <r>
      <rPr>
        <b/>
        <i/>
        <sz val="11"/>
        <color theme="1"/>
        <rFont val="Calibri"/>
        <family val="2"/>
        <charset val="238"/>
        <scheme val="minor"/>
      </rPr>
      <t>Maximalan iznos 100.000.EUR</t>
    </r>
    <r>
      <rPr>
        <i/>
        <sz val="11"/>
        <color theme="1"/>
        <rFont val="Calibri"/>
        <family val="2"/>
        <charset val="238"/>
        <scheme val="minor"/>
      </rPr>
      <t xml:space="preserve">
Iznos javne potpore za 19.3. u HRK = iznos javne potpore za 19.2 </t>
    </r>
    <r>
      <rPr>
        <b/>
        <i/>
        <sz val="11"/>
        <color theme="1"/>
        <rFont val="Calibri"/>
        <family val="2"/>
        <charset val="238"/>
        <scheme val="minor"/>
      </rPr>
      <t xml:space="preserve">u HRK </t>
    </r>
    <r>
      <rPr>
        <i/>
        <sz val="11"/>
        <color theme="1"/>
        <rFont val="Calibri"/>
        <family val="2"/>
        <charset val="238"/>
        <scheme val="minor"/>
      </rPr>
      <t>(red G) * 5%.</t>
    </r>
  </si>
  <si>
    <r>
      <t xml:space="preserve">LAG se bavi gospodarskom djelatnošću i/ili posjeduje dionice ili udjele u pravnoj osobi koja obavlja gospodarsku djelatnost.
Pojašnjenje: 
</t>
    </r>
    <r>
      <rPr>
        <i/>
        <sz val="11"/>
        <color theme="1"/>
        <rFont val="Calibri"/>
        <family val="2"/>
        <charset val="238"/>
        <scheme val="minor"/>
      </rPr>
      <t>U slučaju da se LAG bavi gospodarskom djelatnošću i/ili posjeduje dionice ili udjele u pravnoj osobi koja obavlja gospodarsku djelatnost, visina javne potpore za aktivnosti tekućih troškova i animacije po LAG-u za vrijeme provedbe Programa iznosi najviše 200.000 eura u razdoblju od tri fiskalne godine (de minimis potpora) sukladno odredbama Uredbe (EU) br. 1407/2013.</t>
    </r>
  </si>
  <si>
    <r>
      <t xml:space="preserve">IZNOS JAVNE POTPORE ZA 19.4. (s uvećanjem)
</t>
    </r>
    <r>
      <rPr>
        <b/>
        <i/>
        <sz val="11"/>
        <color theme="1"/>
        <rFont val="Calibri"/>
        <family val="2"/>
        <charset val="238"/>
        <scheme val="minor"/>
      </rPr>
      <t>Pojašnjenje</t>
    </r>
    <r>
      <rPr>
        <i/>
        <sz val="11"/>
        <color theme="1"/>
        <rFont val="Calibri"/>
        <family val="2"/>
        <charset val="238"/>
        <scheme val="minor"/>
      </rPr>
      <t xml:space="preserve">: 
Iznos javne potpore za 19.4. u EUR = zbrojeni iznos javne potpore za 19.2. (red G) i 19.3. (red H) </t>
    </r>
    <r>
      <rPr>
        <b/>
        <i/>
        <sz val="11"/>
        <color theme="1"/>
        <rFont val="Calibri"/>
        <family val="2"/>
        <charset val="238"/>
        <scheme val="minor"/>
      </rPr>
      <t>u EUR</t>
    </r>
    <r>
      <rPr>
        <i/>
        <sz val="11"/>
        <color theme="1"/>
        <rFont val="Calibri"/>
        <family val="2"/>
        <charset val="238"/>
        <scheme val="minor"/>
      </rPr>
      <t xml:space="preserve"> * 25%. 
Iznos javne potpore za 19.4. u HRK = zbrojeni iznos javne potpore za 19.2. (red G) i 19.3. (red H) </t>
    </r>
    <r>
      <rPr>
        <b/>
        <i/>
        <sz val="11"/>
        <color theme="1"/>
        <rFont val="Calibri"/>
        <family val="2"/>
        <charset val="238"/>
        <scheme val="minor"/>
      </rPr>
      <t>u HRK</t>
    </r>
    <r>
      <rPr>
        <i/>
        <sz val="11"/>
        <color theme="1"/>
        <rFont val="Calibri"/>
        <family val="2"/>
        <charset val="238"/>
        <scheme val="minor"/>
      </rPr>
      <t xml:space="preserve"> * 25%.
Za LAG ove koji se bave gospodarskom djelatnošću  i/ili posjeduju dionice ili udjele u pravnoj osobi koja obavlja gospodarsku djelatnost visina javne potpore iznosi najviše 200.000 EUR.</t>
    </r>
  </si>
  <si>
    <r>
      <t xml:space="preserve">UKUPNI BROJ BODOVA (RED A + RED B + RED C + RED D)
</t>
    </r>
    <r>
      <rPr>
        <b/>
        <i/>
        <sz val="11"/>
        <color theme="1"/>
        <rFont val="Calibri"/>
        <family val="2"/>
        <charset val="238"/>
        <scheme val="minor"/>
      </rPr>
      <t xml:space="preserve">NAPOMENA: 
Tablicu izračuna javne potpore potrebno je popuniti samo ako promjene podataka utječu na smanjenje bodova za izračun javne potpore iz priloga II. dokumentacije za podnošenje Zahtjeva za promjenu. Usporedite ostvareni iznos bodova u odnosu na broj bodova iz priloga I. Ugovora/Aneksa Ugovora.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</si>
</sst>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
    <numFmt numFmtId="165" formatCode="#,##0.00\ [$EUR]"/>
    <numFmt numFmtId="166" formatCode="#,##0.00\ &quot;kn&quot;"/>
    <numFmt numFmtId="167" formatCode="#,##0.00\ [$HRK]"/>
  </numFmts>
  <fonts count="21" x14ac:knownFonts="1">
    <font>
      <sz val="11"/>
      <color theme="1"/>
      <name val="Calibri"/>
      <family val="2"/>
      <charset val="238"/>
      <scheme val="minor"/>
    </font>
    <font>
      <b/>
      <sz val="11"/>
      <color theme="1"/>
      <name val="Calibri"/>
      <family val="2"/>
      <charset val="238"/>
      <scheme val="minor"/>
    </font>
    <font>
      <i/>
      <sz val="11"/>
      <color theme="1"/>
      <name val="Calibri"/>
      <family val="2"/>
      <charset val="238"/>
      <scheme val="minor"/>
    </font>
    <font>
      <b/>
      <sz val="11"/>
      <color rgb="FF000000"/>
      <name val="Calibri"/>
      <family val="2"/>
      <charset val="238"/>
      <scheme val="minor"/>
    </font>
    <font>
      <sz val="11"/>
      <name val="Calibri"/>
      <family val="2"/>
      <charset val="238"/>
      <scheme val="minor"/>
    </font>
    <font>
      <sz val="12"/>
      <color theme="1"/>
      <name val="Times New Roman"/>
      <family val="1"/>
      <charset val="238"/>
    </font>
    <font>
      <b/>
      <sz val="12"/>
      <color theme="1"/>
      <name val="Times New Roman"/>
      <family val="1"/>
      <charset val="238"/>
    </font>
    <font>
      <b/>
      <sz val="12"/>
      <color theme="1"/>
      <name val="Calibri"/>
      <family val="2"/>
      <charset val="238"/>
      <scheme val="minor"/>
    </font>
    <font>
      <sz val="10"/>
      <name val="Calibri"/>
      <family val="2"/>
      <charset val="238"/>
      <scheme val="minor"/>
    </font>
    <font>
      <sz val="10"/>
      <color rgb="FF0000FF"/>
      <name val="Calibri"/>
      <family val="2"/>
      <charset val="238"/>
      <scheme val="minor"/>
    </font>
    <font>
      <sz val="12"/>
      <name val="Calibri"/>
      <family val="2"/>
      <charset val="238"/>
      <scheme val="minor"/>
    </font>
    <font>
      <sz val="11"/>
      <color theme="0" tint="-0.34998626667073579"/>
      <name val="Calibri"/>
      <family val="2"/>
      <charset val="238"/>
      <scheme val="minor"/>
    </font>
    <font>
      <sz val="11"/>
      <color theme="0"/>
      <name val="Calibri"/>
      <family val="2"/>
      <charset val="238"/>
      <scheme val="minor"/>
    </font>
    <font>
      <b/>
      <i/>
      <sz val="11"/>
      <color theme="1"/>
      <name val="Calibri"/>
      <family val="2"/>
      <charset val="238"/>
      <scheme val="minor"/>
    </font>
    <font>
      <b/>
      <sz val="18"/>
      <color theme="1"/>
      <name val="Calibri"/>
      <family val="2"/>
      <charset val="238"/>
      <scheme val="minor"/>
    </font>
    <font>
      <b/>
      <sz val="14"/>
      <color theme="1"/>
      <name val="Calibri"/>
      <family val="2"/>
      <charset val="238"/>
      <scheme val="minor"/>
    </font>
    <font>
      <sz val="36"/>
      <color theme="1"/>
      <name val="Calibri"/>
      <family val="2"/>
      <charset val="238"/>
      <scheme val="minor"/>
    </font>
    <font>
      <sz val="11"/>
      <color rgb="FFFF0000"/>
      <name val="Calibri"/>
      <family val="2"/>
      <charset val="238"/>
      <scheme val="minor"/>
    </font>
    <font>
      <sz val="11"/>
      <color rgb="FFA6A6A6"/>
      <name val="Calibri"/>
      <family val="2"/>
      <charset val="238"/>
      <scheme val="minor"/>
    </font>
    <font>
      <sz val="12"/>
      <color theme="1"/>
      <name val="Calibri"/>
      <family val="2"/>
      <charset val="238"/>
      <scheme val="minor"/>
    </font>
    <font>
      <b/>
      <sz val="16"/>
      <name val="Calibri"/>
      <family val="2"/>
      <charset val="238"/>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3" tint="0.79998168889431442"/>
        <bgColor indexed="64"/>
      </patternFill>
    </fill>
    <fill>
      <patternFill patternType="solid">
        <fgColor rgb="FFA6A6A6"/>
        <bgColor indexed="64"/>
      </patternFill>
    </fill>
    <fill>
      <patternFill patternType="solid">
        <fgColor rgb="FFD9D9D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top style="thin">
        <color indexed="64"/>
      </top>
      <bottom style="double">
        <color indexed="64"/>
      </bottom>
      <diagonal/>
    </border>
    <border>
      <left style="double">
        <color indexed="64"/>
      </left>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diagonal/>
    </border>
    <border>
      <left style="thin">
        <color indexed="64"/>
      </left>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right/>
      <top/>
      <bottom style="thin">
        <color indexed="64"/>
      </bottom>
      <diagonal/>
    </border>
    <border>
      <left style="double">
        <color indexed="64"/>
      </left>
      <right/>
      <top/>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right style="double">
        <color indexed="64"/>
      </right>
      <top style="medium">
        <color indexed="64"/>
      </top>
      <bottom style="double">
        <color indexed="64"/>
      </bottom>
      <diagonal/>
    </border>
  </borders>
  <cellStyleXfs count="1">
    <xf numFmtId="0" fontId="0" fillId="0" borderId="0"/>
  </cellStyleXfs>
  <cellXfs count="88">
    <xf numFmtId="0" fontId="0" fillId="0" borderId="0" xfId="0"/>
    <xf numFmtId="0" fontId="0" fillId="0" borderId="0" xfId="0" applyProtection="1">
      <protection locked="0"/>
    </xf>
    <xf numFmtId="0" fontId="1" fillId="2"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protection locked="0"/>
    </xf>
    <xf numFmtId="0" fontId="3" fillId="2" borderId="6" xfId="0" applyFont="1" applyFill="1" applyBorder="1" applyAlignment="1" applyProtection="1">
      <alignment horizontal="center" vertical="center" wrapText="1"/>
      <protection locked="0"/>
    </xf>
    <xf numFmtId="0" fontId="6" fillId="2"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vertic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pplyProtection="1">
      <alignment horizontal="right"/>
      <protection locked="0"/>
    </xf>
    <xf numFmtId="0" fontId="0" fillId="2" borderId="2" xfId="0" applyFill="1" applyBorder="1" applyProtection="1">
      <protection locked="0"/>
    </xf>
    <xf numFmtId="0" fontId="5" fillId="4" borderId="1" xfId="0" applyFont="1" applyFill="1" applyBorder="1" applyAlignment="1" applyProtection="1">
      <alignment horizontal="left" vertical="center" wrapText="1"/>
      <protection locked="0"/>
    </xf>
    <xf numFmtId="0" fontId="0" fillId="0" borderId="0" xfId="0" applyAlignment="1" applyProtection="1">
      <alignment horizontal="center"/>
      <protection locked="0"/>
    </xf>
    <xf numFmtId="0" fontId="0" fillId="0" borderId="0" xfId="0" applyAlignment="1" applyProtection="1">
      <alignment horizontal="right"/>
      <protection locked="0"/>
    </xf>
    <xf numFmtId="0" fontId="1" fillId="2" borderId="4" xfId="0" applyFont="1" applyFill="1" applyBorder="1" applyAlignment="1" applyProtection="1">
      <alignment vertical="center" wrapText="1"/>
      <protection locked="0"/>
    </xf>
    <xf numFmtId="0" fontId="1" fillId="0" borderId="0" xfId="0" applyFont="1" applyAlignment="1" applyProtection="1">
      <alignment horizontal="center" vertical="center" wrapText="1"/>
      <protection locked="0"/>
    </xf>
    <xf numFmtId="0" fontId="1" fillId="0" borderId="15" xfId="0" applyFont="1" applyBorder="1" applyAlignment="1" applyProtection="1">
      <alignment wrapText="1"/>
      <protection locked="0"/>
    </xf>
    <xf numFmtId="3" fontId="4" fillId="0" borderId="15" xfId="0" applyNumberFormat="1" applyFont="1" applyBorder="1" applyAlignment="1" applyProtection="1">
      <alignment horizontal="center" vertical="center"/>
      <protection locked="0"/>
    </xf>
    <xf numFmtId="0" fontId="5" fillId="6" borderId="11" xfId="0" applyFont="1" applyFill="1" applyBorder="1" applyAlignment="1" applyProtection="1">
      <alignment horizontal="center" vertical="center" wrapText="1"/>
      <protection locked="0"/>
    </xf>
    <xf numFmtId="0" fontId="6" fillId="6" borderId="17" xfId="0" applyFont="1" applyFill="1" applyBorder="1" applyAlignment="1" applyProtection="1">
      <alignment horizontal="center" vertical="center" wrapText="1"/>
      <protection locked="0"/>
    </xf>
    <xf numFmtId="0" fontId="1" fillId="2" borderId="16" xfId="0" applyFont="1" applyFill="1" applyBorder="1" applyAlignment="1" applyProtection="1">
      <alignment horizontal="center" vertical="center" wrapText="1"/>
      <protection locked="0"/>
    </xf>
    <xf numFmtId="0" fontId="1" fillId="6" borderId="1" xfId="0" applyFont="1" applyFill="1" applyBorder="1" applyAlignment="1" applyProtection="1">
      <alignment vertical="top" wrapText="1"/>
      <protection locked="0"/>
    </xf>
    <xf numFmtId="164" fontId="0" fillId="0" borderId="1" xfId="0" applyNumberFormat="1" applyBorder="1" applyAlignment="1" applyProtection="1">
      <alignment horizontal="center" vertical="center"/>
      <protection locked="0"/>
    </xf>
    <xf numFmtId="0" fontId="1" fillId="2" borderId="13" xfId="0" applyFont="1" applyFill="1" applyBorder="1" applyAlignment="1" applyProtection="1">
      <alignment horizontal="center" vertical="center" wrapText="1"/>
      <protection locked="0"/>
    </xf>
    <xf numFmtId="0" fontId="1" fillId="2" borderId="5" xfId="0" applyFont="1" applyFill="1" applyBorder="1" applyAlignment="1" applyProtection="1">
      <alignment horizontal="left" vertical="top" wrapText="1"/>
      <protection locked="0"/>
    </xf>
    <xf numFmtId="0" fontId="1" fillId="2" borderId="14"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left" vertical="top" wrapText="1"/>
      <protection locked="0"/>
    </xf>
    <xf numFmtId="167" fontId="0" fillId="0" borderId="0" xfId="0" applyNumberFormat="1" applyAlignment="1" applyProtection="1">
      <alignment vertical="center"/>
      <protection locked="0"/>
    </xf>
    <xf numFmtId="4" fontId="16" fillId="0" borderId="1" xfId="0" applyNumberFormat="1" applyFont="1" applyBorder="1" applyAlignment="1" applyProtection="1">
      <alignment horizontal="center" vertical="center"/>
      <protection locked="0"/>
    </xf>
    <xf numFmtId="0" fontId="1" fillId="2" borderId="23" xfId="0" applyFont="1" applyFill="1" applyBorder="1" applyAlignment="1" applyProtection="1">
      <alignment horizontal="center" vertical="center" wrapText="1"/>
      <protection locked="0"/>
    </xf>
    <xf numFmtId="0" fontId="1" fillId="2" borderId="24" xfId="0" applyFont="1" applyFill="1" applyBorder="1" applyAlignment="1" applyProtection="1">
      <alignment vertical="top" wrapText="1"/>
      <protection locked="0"/>
    </xf>
    <xf numFmtId="167" fontId="0" fillId="0" borderId="0" xfId="0" applyNumberFormat="1" applyProtection="1">
      <protection locked="0"/>
    </xf>
    <xf numFmtId="0" fontId="12" fillId="0" borderId="0" xfId="0" applyFont="1" applyProtection="1">
      <protection locked="0"/>
    </xf>
    <xf numFmtId="0" fontId="1" fillId="2" borderId="10" xfId="0" applyFont="1" applyFill="1" applyBorder="1" applyAlignment="1" applyProtection="1">
      <alignment horizontal="center" vertical="center" wrapText="1"/>
      <protection locked="0"/>
    </xf>
    <xf numFmtId="0" fontId="1" fillId="2" borderId="21" xfId="0" applyFont="1" applyFill="1" applyBorder="1" applyAlignment="1" applyProtection="1">
      <alignment vertical="top" wrapText="1"/>
      <protection locked="0"/>
    </xf>
    <xf numFmtId="4" fontId="0" fillId="0" borderId="0" xfId="0" applyNumberFormat="1" applyProtection="1">
      <protection locked="0"/>
    </xf>
    <xf numFmtId="0" fontId="0" fillId="0" borderId="0" xfId="0" applyAlignment="1" applyProtection="1">
      <alignment horizontal="left" vertical="top"/>
      <protection locked="0"/>
    </xf>
    <xf numFmtId="0" fontId="8" fillId="0" borderId="0" xfId="0" applyFont="1" applyAlignment="1" applyProtection="1">
      <alignment vertical="center"/>
      <protection locked="0"/>
    </xf>
    <xf numFmtId="0" fontId="9" fillId="0" borderId="0" xfId="0" applyFont="1" applyProtection="1">
      <protection locked="0"/>
    </xf>
    <xf numFmtId="165" fontId="0" fillId="4" borderId="1" xfId="0" applyNumberFormat="1" applyFill="1" applyBorder="1" applyAlignment="1">
      <alignment horizontal="center" vertical="center"/>
    </xf>
    <xf numFmtId="165" fontId="0" fillId="4" borderId="5" xfId="0" applyNumberFormat="1" applyFill="1" applyBorder="1" applyAlignment="1">
      <alignment horizontal="center" vertical="center"/>
    </xf>
    <xf numFmtId="167" fontId="0" fillId="4" borderId="22" xfId="0" applyNumberFormat="1" applyFill="1" applyBorder="1" applyAlignment="1">
      <alignment horizontal="center" vertical="center"/>
    </xf>
    <xf numFmtId="167" fontId="0" fillId="4" borderId="20" xfId="0" applyNumberFormat="1" applyFill="1" applyBorder="1" applyAlignment="1">
      <alignment horizontal="center" vertical="center"/>
    </xf>
    <xf numFmtId="4" fontId="11" fillId="3" borderId="22" xfId="0" applyNumberFormat="1" applyFont="1" applyFill="1" applyBorder="1" applyAlignment="1">
      <alignment horizontal="center" vertical="center"/>
    </xf>
    <xf numFmtId="164" fontId="17" fillId="3" borderId="24" xfId="0" applyNumberFormat="1" applyFont="1" applyFill="1" applyBorder="1" applyAlignment="1">
      <alignment horizontal="center" vertical="center"/>
    </xf>
    <xf numFmtId="4" fontId="7" fillId="4" borderId="12" xfId="0" applyNumberFormat="1" applyFont="1" applyFill="1" applyBorder="1" applyAlignment="1" applyProtection="1">
      <alignment vertical="center"/>
      <protection locked="0"/>
    </xf>
    <xf numFmtId="4" fontId="7" fillId="4" borderId="1" xfId="0" applyNumberFormat="1" applyFont="1" applyFill="1" applyBorder="1" applyAlignment="1" applyProtection="1">
      <alignment vertical="center"/>
      <protection locked="0"/>
    </xf>
    <xf numFmtId="4" fontId="7" fillId="4" borderId="6" xfId="0" applyNumberFormat="1" applyFont="1" applyFill="1" applyBorder="1" applyAlignment="1" applyProtection="1">
      <alignment vertical="center"/>
      <protection locked="0"/>
    </xf>
    <xf numFmtId="0" fontId="6" fillId="4" borderId="18"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4" borderId="19" xfId="0" applyFont="1" applyFill="1" applyBorder="1" applyAlignment="1">
      <alignment horizontal="center" vertical="center" wrapText="1"/>
    </xf>
    <xf numFmtId="4" fontId="11" fillId="5" borderId="10" xfId="0" applyNumberFormat="1" applyFont="1" applyFill="1" applyBorder="1" applyAlignment="1">
      <alignment horizontal="center" vertical="center"/>
    </xf>
    <xf numFmtId="4" fontId="11" fillId="3" borderId="6" xfId="0" applyNumberFormat="1" applyFont="1" applyFill="1" applyBorder="1" applyAlignment="1">
      <alignment horizontal="center" vertical="center"/>
    </xf>
    <xf numFmtId="4" fontId="18" fillId="3" borderId="1" xfId="0" applyNumberFormat="1" applyFont="1" applyFill="1" applyBorder="1" applyAlignment="1">
      <alignment horizontal="center" vertical="center"/>
    </xf>
    <xf numFmtId="167" fontId="19" fillId="4" borderId="25" xfId="0" applyNumberFormat="1" applyFont="1" applyFill="1" applyBorder="1" applyAlignment="1">
      <alignment horizontal="center" vertical="center"/>
    </xf>
    <xf numFmtId="165" fontId="19" fillId="4" borderId="24" xfId="0" applyNumberFormat="1" applyFont="1" applyFill="1" applyBorder="1" applyAlignment="1">
      <alignment horizontal="center" vertical="center"/>
    </xf>
    <xf numFmtId="3" fontId="4" fillId="0" borderId="26" xfId="0" applyNumberFormat="1" applyFont="1" applyBorder="1" applyAlignment="1" applyProtection="1">
      <alignment horizontal="center" vertical="center"/>
      <protection locked="0"/>
    </xf>
    <xf numFmtId="0" fontId="1" fillId="0" borderId="0" xfId="0" applyFont="1" applyProtection="1">
      <protection locked="0"/>
    </xf>
    <xf numFmtId="0" fontId="1" fillId="2" borderId="2" xfId="0" applyFont="1" applyFill="1" applyBorder="1" applyProtection="1">
      <protection locked="0"/>
    </xf>
    <xf numFmtId="49" fontId="5" fillId="4" borderId="1" xfId="0" applyNumberFormat="1" applyFont="1" applyFill="1" applyBorder="1" applyAlignment="1" applyProtection="1">
      <alignment horizontal="left" vertical="center" wrapText="1"/>
      <protection locked="0"/>
    </xf>
    <xf numFmtId="0" fontId="1" fillId="2" borderId="2" xfId="0" applyFont="1" applyFill="1" applyBorder="1" applyAlignment="1" applyProtection="1">
      <alignment vertical="top" wrapText="1"/>
      <protection locked="0"/>
    </xf>
    <xf numFmtId="0" fontId="10" fillId="0" borderId="0" xfId="0" applyFont="1" applyAlignment="1" applyProtection="1">
      <alignment vertical="center"/>
      <protection locked="0"/>
    </xf>
    <xf numFmtId="166" fontId="9" fillId="0" borderId="0" xfId="0" applyNumberFormat="1" applyFont="1" applyProtection="1">
      <protection locked="0"/>
    </xf>
    <xf numFmtId="0" fontId="1" fillId="2" borderId="20" xfId="0" applyFont="1" applyFill="1" applyBorder="1" applyAlignment="1" applyProtection="1">
      <alignment horizontal="center" vertical="center" wrapText="1"/>
      <protection locked="0"/>
    </xf>
    <xf numFmtId="0" fontId="1" fillId="2" borderId="11" xfId="0" applyFont="1" applyFill="1" applyBorder="1" applyAlignment="1" applyProtection="1">
      <alignment horizontal="center" vertical="center" wrapText="1"/>
      <protection locked="0"/>
    </xf>
    <xf numFmtId="4" fontId="7" fillId="4" borderId="29" xfId="0" applyNumberFormat="1" applyFont="1" applyFill="1" applyBorder="1" applyAlignment="1" applyProtection="1">
      <alignment vertical="center"/>
      <protection locked="0"/>
    </xf>
    <xf numFmtId="4" fontId="7" fillId="4" borderId="22" xfId="0" applyNumberFormat="1" applyFont="1" applyFill="1" applyBorder="1" applyAlignment="1" applyProtection="1">
      <alignment vertical="center"/>
      <protection locked="0"/>
    </xf>
    <xf numFmtId="4" fontId="7" fillId="4" borderId="30" xfId="0" applyNumberFormat="1" applyFont="1" applyFill="1" applyBorder="1" applyAlignment="1" applyProtection="1">
      <alignment vertical="center"/>
      <protection locked="0"/>
    </xf>
    <xf numFmtId="0" fontId="1" fillId="2" borderId="31" xfId="0" applyFont="1" applyFill="1" applyBorder="1" applyAlignment="1" applyProtection="1">
      <alignment horizontal="center" vertical="center" wrapText="1"/>
      <protection locked="0"/>
    </xf>
    <xf numFmtId="0" fontId="1" fillId="2" borderId="32" xfId="0" applyFont="1" applyFill="1" applyBorder="1" applyAlignment="1" applyProtection="1">
      <alignment vertical="center" wrapText="1"/>
      <protection locked="0"/>
    </xf>
    <xf numFmtId="4" fontId="15" fillId="4" borderId="33" xfId="0" applyNumberFormat="1" applyFont="1" applyFill="1" applyBorder="1" applyAlignment="1" applyProtection="1">
      <alignment vertical="center"/>
      <protection locked="0"/>
    </xf>
    <xf numFmtId="4" fontId="15" fillId="4" borderId="34" xfId="0" applyNumberFormat="1" applyFont="1" applyFill="1" applyBorder="1" applyAlignment="1" applyProtection="1">
      <alignment vertical="center"/>
      <protection locked="0"/>
    </xf>
    <xf numFmtId="4" fontId="15" fillId="4" borderId="35" xfId="0" applyNumberFormat="1" applyFont="1" applyFill="1" applyBorder="1" applyAlignment="1" applyProtection="1">
      <alignment vertical="center"/>
      <protection locked="0"/>
    </xf>
    <xf numFmtId="9" fontId="5" fillId="4" borderId="1" xfId="0" applyNumberFormat="1" applyFont="1" applyFill="1" applyBorder="1" applyAlignment="1" applyProtection="1">
      <alignment horizontal="left" vertical="center" wrapText="1"/>
      <protection locked="0"/>
    </xf>
    <xf numFmtId="0" fontId="1" fillId="2" borderId="28"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center" wrapText="1"/>
      <protection locked="0"/>
    </xf>
    <xf numFmtId="0" fontId="7" fillId="2" borderId="2"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center" wrapText="1"/>
      <protection locked="0"/>
    </xf>
    <xf numFmtId="0" fontId="7" fillId="2" borderId="4" xfId="0" applyFont="1" applyFill="1" applyBorder="1" applyAlignment="1" applyProtection="1">
      <alignment horizontal="left" vertical="center" wrapText="1"/>
      <protection locked="0"/>
    </xf>
    <xf numFmtId="3" fontId="20" fillId="4" borderId="2" xfId="0" applyNumberFormat="1" applyFont="1" applyFill="1" applyBorder="1" applyAlignment="1" applyProtection="1">
      <alignment horizontal="center" vertical="center"/>
      <protection locked="0"/>
    </xf>
    <xf numFmtId="3" fontId="20" fillId="4" borderId="3" xfId="0" applyNumberFormat="1" applyFont="1" applyFill="1" applyBorder="1" applyAlignment="1" applyProtection="1">
      <alignment horizontal="center" vertical="center"/>
      <protection locked="0"/>
    </xf>
    <xf numFmtId="0" fontId="14" fillId="0" borderId="27" xfId="0" applyFont="1" applyBorder="1" applyAlignment="1" applyProtection="1">
      <alignment horizontal="left" vertical="center"/>
      <protection locked="0"/>
    </xf>
    <xf numFmtId="3" fontId="0" fillId="0" borderId="7" xfId="0" applyNumberFormat="1" applyBorder="1" applyAlignment="1" applyProtection="1">
      <alignment horizontal="center" vertical="center"/>
      <protection locked="0"/>
    </xf>
    <xf numFmtId="3" fontId="0" fillId="0" borderId="8"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3" fontId="0" fillId="0" borderId="1" xfId="0" applyNumberFormat="1" applyBorder="1" applyAlignment="1" applyProtection="1">
      <alignment horizontal="center" vertical="center"/>
      <protection locked="0"/>
    </xf>
  </cellXfs>
  <cellStyles count="1">
    <cellStyle name="Normalno" xfId="0" builtinId="0"/>
  </cellStyles>
  <dxfs count="0"/>
  <tableStyles count="0" defaultTableStyle="TableStyleMedium2" defaultPivotStyle="PivotStyleLight16"/>
  <colors>
    <mruColors>
      <color rgb="FFA6A6A6"/>
      <color rgb="FF0033CC"/>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K50"/>
  <sheetViews>
    <sheetView tabSelected="1" view="pageBreakPreview" topLeftCell="A46" zoomScale="85" zoomScaleNormal="85" zoomScaleSheetLayoutView="85" workbookViewId="0">
      <selection activeCell="E51" sqref="E51"/>
    </sheetView>
  </sheetViews>
  <sheetFormatPr defaultColWidth="9.109375" defaultRowHeight="14.4" x14ac:dyDescent="0.3"/>
  <cols>
    <col min="1" max="1" width="9.109375" style="1"/>
    <col min="2" max="2" width="7" style="1" customWidth="1"/>
    <col min="3" max="3" width="85.44140625" style="1" customWidth="1"/>
    <col min="4" max="4" width="22.88671875" style="1" customWidth="1"/>
    <col min="5" max="5" width="22.6640625" style="1" customWidth="1"/>
    <col min="6" max="6" width="23.109375" style="1" customWidth="1"/>
    <col min="7" max="7" width="17" style="1" bestFit="1" customWidth="1"/>
    <col min="8" max="8" width="16" style="1" bestFit="1" customWidth="1"/>
    <col min="9" max="9" width="0" style="1" hidden="1" customWidth="1"/>
    <col min="10" max="16384" width="9.109375" style="1"/>
  </cols>
  <sheetData>
    <row r="3" spans="1:5" ht="23.4" x14ac:dyDescent="0.3">
      <c r="B3" s="83" t="s">
        <v>58</v>
      </c>
      <c r="C3" s="83"/>
      <c r="D3" s="83"/>
      <c r="E3" s="83"/>
    </row>
    <row r="4" spans="1:5" ht="24.75" customHeight="1" x14ac:dyDescent="0.3">
      <c r="B4" s="78" t="s">
        <v>47</v>
      </c>
      <c r="C4" s="79"/>
      <c r="D4" s="80"/>
      <c r="E4" s="2"/>
    </row>
    <row r="5" spans="1:5" ht="24" customHeight="1" x14ac:dyDescent="0.3">
      <c r="B5" s="76" t="s">
        <v>45</v>
      </c>
      <c r="C5" s="77"/>
      <c r="D5" s="3"/>
      <c r="E5" s="2"/>
    </row>
    <row r="6" spans="1:5" x14ac:dyDescent="0.3">
      <c r="B6" s="4" t="s">
        <v>4</v>
      </c>
      <c r="C6" s="5" t="s">
        <v>59</v>
      </c>
      <c r="D6" s="3" t="s">
        <v>48</v>
      </c>
      <c r="E6" s="2" t="s">
        <v>46</v>
      </c>
    </row>
    <row r="7" spans="1:5" ht="15.6" x14ac:dyDescent="0.3">
      <c r="B7" s="6"/>
      <c r="C7" s="7" t="s">
        <v>14</v>
      </c>
      <c r="D7" s="8">
        <v>5</v>
      </c>
      <c r="E7" s="87">
        <v>20</v>
      </c>
    </row>
    <row r="8" spans="1:5" ht="15.75" customHeight="1" x14ac:dyDescent="0.3">
      <c r="B8" s="6"/>
      <c r="C8" s="7" t="s">
        <v>15</v>
      </c>
      <c r="D8" s="8">
        <v>10</v>
      </c>
      <c r="E8" s="87"/>
    </row>
    <row r="9" spans="1:5" ht="15.6" x14ac:dyDescent="0.3">
      <c r="B9" s="6"/>
      <c r="C9" s="7" t="s">
        <v>16</v>
      </c>
      <c r="D9" s="8">
        <v>15</v>
      </c>
      <c r="E9" s="87"/>
    </row>
    <row r="10" spans="1:5" s="57" customFormat="1" ht="15.6" x14ac:dyDescent="0.3">
      <c r="B10" s="6"/>
      <c r="C10" s="7" t="s">
        <v>17</v>
      </c>
      <c r="D10" s="8">
        <v>20</v>
      </c>
      <c r="E10" s="87"/>
    </row>
    <row r="11" spans="1:5" ht="15.6" x14ac:dyDescent="0.3">
      <c r="B11" s="6"/>
      <c r="C11" s="7" t="s">
        <v>18</v>
      </c>
      <c r="D11" s="8">
        <v>27</v>
      </c>
      <c r="E11" s="87"/>
    </row>
    <row r="12" spans="1:5" ht="15.6" x14ac:dyDescent="0.3">
      <c r="B12" s="6"/>
      <c r="C12" s="7" t="s">
        <v>19</v>
      </c>
      <c r="D12" s="8">
        <v>35</v>
      </c>
      <c r="E12" s="87"/>
    </row>
    <row r="13" spans="1:5" ht="56.25" customHeight="1" x14ac:dyDescent="0.3">
      <c r="A13" s="9"/>
      <c r="B13" s="4" t="s">
        <v>5</v>
      </c>
      <c r="C13" s="5" t="s">
        <v>62</v>
      </c>
      <c r="D13" s="3" t="s">
        <v>48</v>
      </c>
      <c r="E13" s="2" t="s">
        <v>46</v>
      </c>
    </row>
    <row r="14" spans="1:5" s="57" customFormat="1" ht="15.6" x14ac:dyDescent="0.3">
      <c r="B14" s="58"/>
      <c r="C14" s="7" t="s">
        <v>20</v>
      </c>
      <c r="D14" s="8">
        <v>5</v>
      </c>
      <c r="E14" s="84">
        <v>13</v>
      </c>
    </row>
    <row r="15" spans="1:5" ht="15.6" x14ac:dyDescent="0.3">
      <c r="B15" s="10"/>
      <c r="C15" s="7" t="s">
        <v>21</v>
      </c>
      <c r="D15" s="8">
        <v>7</v>
      </c>
      <c r="E15" s="85"/>
    </row>
    <row r="16" spans="1:5" ht="15.6" x14ac:dyDescent="0.3">
      <c r="B16" s="10"/>
      <c r="C16" s="7" t="s">
        <v>22</v>
      </c>
      <c r="D16" s="8">
        <v>9</v>
      </c>
      <c r="E16" s="85"/>
    </row>
    <row r="17" spans="1:9" ht="15.6" x14ac:dyDescent="0.3">
      <c r="B17" s="10"/>
      <c r="C17" s="7" t="s">
        <v>23</v>
      </c>
      <c r="D17" s="8">
        <v>11</v>
      </c>
      <c r="E17" s="85"/>
    </row>
    <row r="18" spans="1:9" ht="15.6" x14ac:dyDescent="0.3">
      <c r="B18" s="10"/>
      <c r="C18" s="7" t="s">
        <v>24</v>
      </c>
      <c r="D18" s="8">
        <v>13</v>
      </c>
      <c r="E18" s="85"/>
    </row>
    <row r="19" spans="1:9" ht="15.6" x14ac:dyDescent="0.3">
      <c r="B19" s="10"/>
      <c r="C19" s="7" t="s">
        <v>25</v>
      </c>
      <c r="D19" s="8">
        <v>16</v>
      </c>
      <c r="E19" s="85"/>
    </row>
    <row r="20" spans="1:9" ht="15.6" x14ac:dyDescent="0.3">
      <c r="B20" s="10"/>
      <c r="C20" s="7" t="s">
        <v>26</v>
      </c>
      <c r="D20" s="8">
        <v>19</v>
      </c>
      <c r="E20" s="85"/>
    </row>
    <row r="21" spans="1:9" ht="15.6" x14ac:dyDescent="0.3">
      <c r="B21" s="10"/>
      <c r="C21" s="7" t="s">
        <v>27</v>
      </c>
      <c r="D21" s="8">
        <v>22</v>
      </c>
      <c r="E21" s="85"/>
    </row>
    <row r="22" spans="1:9" ht="15.6" x14ac:dyDescent="0.3">
      <c r="B22" s="10"/>
      <c r="C22" s="7" t="s">
        <v>28</v>
      </c>
      <c r="D22" s="8">
        <v>25</v>
      </c>
      <c r="E22" s="85"/>
    </row>
    <row r="23" spans="1:9" ht="15.6" x14ac:dyDescent="0.3">
      <c r="B23" s="10"/>
      <c r="C23" s="7" t="s">
        <v>29</v>
      </c>
      <c r="D23" s="8">
        <v>28</v>
      </c>
      <c r="E23" s="85"/>
    </row>
    <row r="24" spans="1:9" ht="15.6" x14ac:dyDescent="0.3">
      <c r="B24" s="10"/>
      <c r="C24" s="7" t="s">
        <v>30</v>
      </c>
      <c r="D24" s="8">
        <v>30</v>
      </c>
      <c r="E24" s="86"/>
    </row>
    <row r="25" spans="1:9" x14ac:dyDescent="0.3">
      <c r="A25" s="9"/>
      <c r="B25" s="4" t="s">
        <v>6</v>
      </c>
      <c r="C25" s="5" t="s">
        <v>60</v>
      </c>
      <c r="D25" s="3" t="s">
        <v>48</v>
      </c>
      <c r="E25" s="2" t="s">
        <v>46</v>
      </c>
    </row>
    <row r="26" spans="1:9" s="57" customFormat="1" ht="15.6" x14ac:dyDescent="0.3">
      <c r="B26" s="58"/>
      <c r="C26" s="59" t="s">
        <v>0</v>
      </c>
      <c r="D26" s="8">
        <v>5</v>
      </c>
      <c r="E26" s="84">
        <v>5</v>
      </c>
    </row>
    <row r="27" spans="1:9" ht="15.6" x14ac:dyDescent="0.3">
      <c r="B27" s="10"/>
      <c r="C27" s="11" t="s">
        <v>31</v>
      </c>
      <c r="D27" s="8">
        <v>10</v>
      </c>
      <c r="E27" s="85"/>
    </row>
    <row r="28" spans="1:9" ht="15.6" x14ac:dyDescent="0.3">
      <c r="B28" s="10"/>
      <c r="C28" s="11" t="s">
        <v>32</v>
      </c>
      <c r="D28" s="8">
        <v>15</v>
      </c>
      <c r="E28" s="85"/>
    </row>
    <row r="29" spans="1:9" ht="15.6" x14ac:dyDescent="0.3">
      <c r="B29" s="10"/>
      <c r="C29" s="11" t="s">
        <v>33</v>
      </c>
      <c r="D29" s="8">
        <v>20</v>
      </c>
      <c r="E29" s="85"/>
    </row>
    <row r="30" spans="1:9" ht="15.6" x14ac:dyDescent="0.3">
      <c r="B30" s="10"/>
      <c r="C30" s="11" t="s">
        <v>34</v>
      </c>
      <c r="D30" s="8">
        <v>25</v>
      </c>
      <c r="E30" s="85"/>
    </row>
    <row r="31" spans="1:9" ht="46.5" customHeight="1" x14ac:dyDescent="0.3">
      <c r="A31" s="9"/>
      <c r="B31" s="4" t="s">
        <v>7</v>
      </c>
      <c r="C31" s="5" t="s">
        <v>61</v>
      </c>
      <c r="D31" s="3" t="s">
        <v>48</v>
      </c>
      <c r="E31" s="2" t="s">
        <v>46</v>
      </c>
      <c r="I31" s="12"/>
    </row>
    <row r="32" spans="1:9" ht="15.6" x14ac:dyDescent="0.3">
      <c r="B32" s="10"/>
      <c r="C32" s="73">
        <v>0.5</v>
      </c>
      <c r="D32" s="8">
        <v>0</v>
      </c>
      <c r="E32" s="84">
        <v>10</v>
      </c>
    </row>
    <row r="33" spans="1:11" ht="15.6" x14ac:dyDescent="0.3">
      <c r="B33" s="10"/>
      <c r="C33" s="11" t="s">
        <v>38</v>
      </c>
      <c r="D33" s="8">
        <v>4</v>
      </c>
      <c r="E33" s="85"/>
    </row>
    <row r="34" spans="1:11" ht="15.6" x14ac:dyDescent="0.3">
      <c r="B34" s="10"/>
      <c r="C34" s="11" t="s">
        <v>39</v>
      </c>
      <c r="D34" s="8">
        <v>6</v>
      </c>
      <c r="E34" s="85"/>
    </row>
    <row r="35" spans="1:11" s="57" customFormat="1" ht="15.6" x14ac:dyDescent="0.3">
      <c r="B35" s="58"/>
      <c r="C35" s="11" t="s">
        <v>40</v>
      </c>
      <c r="D35" s="8">
        <v>10</v>
      </c>
      <c r="E35" s="86"/>
      <c r="F35" s="1"/>
    </row>
    <row r="36" spans="1:11" ht="86.4" x14ac:dyDescent="0.3">
      <c r="A36" s="13"/>
      <c r="B36" s="2" t="s">
        <v>8</v>
      </c>
      <c r="C36" s="14" t="s">
        <v>66</v>
      </c>
      <c r="D36" s="81">
        <f>E7+E14+E26+E32</f>
        <v>48</v>
      </c>
      <c r="E36" s="82"/>
      <c r="K36" s="12"/>
    </row>
    <row r="37" spans="1:11" ht="17.25" customHeight="1" thickBot="1" x14ac:dyDescent="0.35">
      <c r="A37" s="13"/>
      <c r="B37" s="15"/>
      <c r="C37" s="16"/>
      <c r="D37" s="17"/>
      <c r="E37" s="17"/>
      <c r="F37" s="56"/>
      <c r="K37" s="12"/>
    </row>
    <row r="38" spans="1:11" ht="28.5" customHeight="1" thickTop="1" x14ac:dyDescent="0.3">
      <c r="B38" s="18"/>
      <c r="C38" s="19" t="s">
        <v>52</v>
      </c>
      <c r="D38" s="48" t="s">
        <v>1</v>
      </c>
      <c r="E38" s="49" t="s">
        <v>2</v>
      </c>
      <c r="F38" s="50" t="s">
        <v>3</v>
      </c>
    </row>
    <row r="39" spans="1:11" ht="38.25" customHeight="1" x14ac:dyDescent="0.3">
      <c r="B39" s="20" t="s">
        <v>9</v>
      </c>
      <c r="C39" s="21" t="s">
        <v>53</v>
      </c>
      <c r="D39" s="39">
        <v>17000</v>
      </c>
      <c r="E39" s="22">
        <v>7.4847999999999999</v>
      </c>
      <c r="F39" s="41">
        <f>ROUND(D39*E39,2)</f>
        <v>127241.60000000001</v>
      </c>
    </row>
    <row r="40" spans="1:11" ht="72" x14ac:dyDescent="0.3">
      <c r="B40" s="23" t="s">
        <v>10</v>
      </c>
      <c r="C40" s="24" t="s">
        <v>54</v>
      </c>
      <c r="D40" s="40">
        <f>(ROUND(D39*D36,2)*1.05)</f>
        <v>856800</v>
      </c>
      <c r="E40" s="51"/>
      <c r="F40" s="42">
        <v>11292890.82</v>
      </c>
      <c r="G40" s="31"/>
    </row>
    <row r="41" spans="1:11" ht="86.4" x14ac:dyDescent="0.3">
      <c r="B41" s="25" t="s">
        <v>11</v>
      </c>
      <c r="C41" s="26" t="s">
        <v>63</v>
      </c>
      <c r="D41" s="39">
        <f>ROUND((IF(D40*5%&gt;=100000,100000,D40*5%)),2)</f>
        <v>42840</v>
      </c>
      <c r="E41" s="52"/>
      <c r="F41" s="41">
        <v>490702.54</v>
      </c>
      <c r="G41" s="27"/>
    </row>
    <row r="42" spans="1:11" ht="115.2" x14ac:dyDescent="0.3">
      <c r="B42" s="25" t="s">
        <v>12</v>
      </c>
      <c r="C42" s="26" t="s">
        <v>64</v>
      </c>
      <c r="D42" s="28" t="s">
        <v>37</v>
      </c>
      <c r="E42" s="53">
        <f>ROUND((D40+D41)*25%,2)</f>
        <v>224910</v>
      </c>
      <c r="F42" s="43">
        <f>IF(E42&lt;=200000,(D40+D41)*25%,MIN(E42,200000))</f>
        <v>200000</v>
      </c>
      <c r="I42" s="1" t="s">
        <v>35</v>
      </c>
    </row>
    <row r="43" spans="1:11" ht="130.19999999999999" thickBot="1" x14ac:dyDescent="0.35">
      <c r="B43" s="29" t="s">
        <v>13</v>
      </c>
      <c r="C43" s="30" t="s">
        <v>65</v>
      </c>
      <c r="D43" s="55">
        <f xml:space="preserve"> IF(D42="NE",((D40+D41)*25%),F42)</f>
        <v>224910</v>
      </c>
      <c r="E43" s="44"/>
      <c r="F43" s="54">
        <v>2576188.34</v>
      </c>
      <c r="G43" s="31"/>
      <c r="H43" s="32"/>
      <c r="I43" s="32" t="s">
        <v>37</v>
      </c>
    </row>
    <row r="44" spans="1:11" ht="50.25" customHeight="1" thickTop="1" thickBot="1" x14ac:dyDescent="0.35">
      <c r="B44" s="74"/>
      <c r="C44" s="75"/>
      <c r="D44" s="33" t="s">
        <v>49</v>
      </c>
      <c r="E44" s="33" t="s">
        <v>50</v>
      </c>
      <c r="F44" s="63" t="s">
        <v>51</v>
      </c>
    </row>
    <row r="45" spans="1:11" ht="43.8" thickTop="1" x14ac:dyDescent="0.3">
      <c r="B45" s="64" t="s">
        <v>41</v>
      </c>
      <c r="C45" s="34" t="s">
        <v>55</v>
      </c>
      <c r="D45" s="45">
        <v>10370601.74</v>
      </c>
      <c r="E45" s="45">
        <v>1152289.08</v>
      </c>
      <c r="F45" s="65">
        <v>11522890.82</v>
      </c>
    </row>
    <row r="46" spans="1:11" ht="43.2" x14ac:dyDescent="0.3">
      <c r="B46" s="25" t="s">
        <v>42</v>
      </c>
      <c r="C46" s="60" t="s">
        <v>56</v>
      </c>
      <c r="D46" s="46">
        <v>234632.29</v>
      </c>
      <c r="E46" s="46">
        <v>26070.25</v>
      </c>
      <c r="F46" s="66">
        <v>260702.54</v>
      </c>
    </row>
    <row r="47" spans="1:11" ht="43.8" thickBot="1" x14ac:dyDescent="0.35">
      <c r="B47" s="25" t="s">
        <v>43</v>
      </c>
      <c r="C47" s="60" t="s">
        <v>57</v>
      </c>
      <c r="D47" s="47">
        <v>2318569.5</v>
      </c>
      <c r="E47" s="47">
        <v>257618.84</v>
      </c>
      <c r="F47" s="67">
        <v>2576188.34</v>
      </c>
    </row>
    <row r="48" spans="1:11" ht="27.75" customHeight="1" thickBot="1" x14ac:dyDescent="0.35">
      <c r="B48" s="68" t="s">
        <v>44</v>
      </c>
      <c r="C48" s="69" t="s">
        <v>36</v>
      </c>
      <c r="D48" s="70">
        <f>SUM(D45:D47)</f>
        <v>12923803.529999999</v>
      </c>
      <c r="E48" s="71">
        <f>SUM(E45:E47)</f>
        <v>1435978.1700000002</v>
      </c>
      <c r="F48" s="72">
        <f>SUM(F45:F47)</f>
        <v>14359781.699999999</v>
      </c>
      <c r="G48" s="35"/>
    </row>
    <row r="49" spans="2:6" ht="16.2" thickTop="1" x14ac:dyDescent="0.3">
      <c r="B49" s="37"/>
      <c r="C49" s="61"/>
      <c r="D49" s="62"/>
      <c r="E49" s="36"/>
      <c r="F49" s="36"/>
    </row>
    <row r="50" spans="2:6" x14ac:dyDescent="0.3">
      <c r="B50" s="37"/>
      <c r="C50" s="38"/>
      <c r="D50" s="38"/>
    </row>
  </sheetData>
  <mergeCells count="9">
    <mergeCell ref="B44:C44"/>
    <mergeCell ref="B5:C5"/>
    <mergeCell ref="B4:D4"/>
    <mergeCell ref="D36:E36"/>
    <mergeCell ref="B3:E3"/>
    <mergeCell ref="E14:E24"/>
    <mergeCell ref="E26:E30"/>
    <mergeCell ref="E32:E35"/>
    <mergeCell ref="E7:E12"/>
  </mergeCells>
  <dataValidations count="5">
    <dataValidation type="list" allowBlank="1" showInputMessage="1" showErrorMessage="1" sqref="D42" xr:uid="{00000000-0002-0000-0000-000000000000}">
      <formula1>$I$42:$I$43</formula1>
    </dataValidation>
    <dataValidation type="list" allowBlank="1" showInputMessage="1" showErrorMessage="1" error="Upišite točan broj bodova!!!" sqref="E7:E12" xr:uid="{00000000-0002-0000-0000-000001000000}">
      <formula1>$D$7:$D$12</formula1>
    </dataValidation>
    <dataValidation type="list" allowBlank="1" showInputMessage="1" showErrorMessage="1" error="Upišite točan broj bodova !!!" sqref="E14:E24" xr:uid="{00000000-0002-0000-0000-000002000000}">
      <formula1>$D$14:$D$24</formula1>
    </dataValidation>
    <dataValidation type="list" allowBlank="1" showInputMessage="1" showErrorMessage="1" error="Upišite točan broj bodova !!!" sqref="E26:E30" xr:uid="{00000000-0002-0000-0000-000003000000}">
      <formula1>$D$26:$D$30</formula1>
    </dataValidation>
    <dataValidation type="list" allowBlank="1" showInputMessage="1" showErrorMessage="1" error="Upišite točan broj bodova !!!" sqref="E32:E35" xr:uid="{00000000-0002-0000-0000-000004000000}">
      <formula1>$D$32:$D$35</formula1>
    </dataValidation>
  </dataValidations>
  <pageMargins left="0.7" right="0.7" top="0.75" bottom="0.75" header="0.3" footer="0.3"/>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Izračun_potpora_promjena</vt:lpstr>
      <vt:lpstr>Izračun_potpora_promjena!Podrucje_ispisa</vt:lpstr>
    </vt:vector>
  </TitlesOfParts>
  <Company>APPRRR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ana.gadze</dc:creator>
  <cp:lastModifiedBy>Ivana</cp:lastModifiedBy>
  <cp:lastPrinted>2022-04-05T12:14:44Z</cp:lastPrinted>
  <dcterms:created xsi:type="dcterms:W3CDTF">2015-03-30T07:40:50Z</dcterms:created>
  <dcterms:modified xsi:type="dcterms:W3CDTF">2023-01-09T13:36:06Z</dcterms:modified>
</cp:coreProperties>
</file>