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filterPrivacy="1" showInkAnnotation="0" defaultThemeVersion="124226"/>
  <xr:revisionPtr revIDLastSave="0" documentId="13_ncr:1_{28A1E5E7-B801-4F48-B0B8-E385AC288B6A}" xr6:coauthVersionLast="47" xr6:coauthVersionMax="47" xr10:uidLastSave="{00000000-0000-0000-0000-000000000000}"/>
  <bookViews>
    <workbookView xWindow="-108" yWindow="-108" windowWidth="23256" windowHeight="12576" xr2:uid="{00000000-000D-0000-FFFF-FFFF00000000}"/>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81029"/>
</workbook>
</file>

<file path=xl/calcChain.xml><?xml version="1.0" encoding="utf-8"?>
<calcChain xmlns="http://schemas.openxmlformats.org/spreadsheetml/2006/main">
  <c r="M42" i="12" l="1"/>
  <c r="M43" i="12" s="1"/>
  <c r="M40" i="12"/>
  <c r="M41" i="12" s="1"/>
  <c r="M38" i="12"/>
  <c r="M29" i="12"/>
  <c r="M25" i="12"/>
  <c r="M23" i="12"/>
  <c r="M17" i="12"/>
  <c r="M44" i="12" l="1"/>
  <c r="N16" i="12"/>
  <c r="N15" i="12"/>
  <c r="N24" i="12"/>
  <c r="N26" i="12"/>
  <c r="N27" i="12"/>
  <c r="N28" i="12"/>
  <c r="N30" i="12"/>
  <c r="N31" i="12"/>
  <c r="N32" i="12"/>
  <c r="N33" i="12"/>
  <c r="N34" i="12"/>
  <c r="N35" i="12"/>
  <c r="N36" i="12"/>
  <c r="N37" i="12"/>
  <c r="N20" i="12"/>
  <c r="N21" i="12"/>
  <c r="N22" i="12"/>
  <c r="N18" i="12"/>
  <c r="N19" i="12"/>
  <c r="K38" i="12"/>
  <c r="X34" i="12"/>
  <c r="X35" i="12" s="1"/>
  <c r="L38" i="12" l="1"/>
</calcChain>
</file>

<file path=xl/sharedStrings.xml><?xml version="1.0" encoding="utf-8"?>
<sst xmlns="http://schemas.openxmlformats.org/spreadsheetml/2006/main" count="149" uniqueCount="113">
  <si>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</si>
  <si>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</si>
  <si>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</si>
  <si>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</si>
  <si>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</si>
  <si>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</si>
  <si>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</si>
  <si>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</si>
  <si>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</si>
  <si>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</si>
  <si>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</si>
  <si>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</si>
  <si>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</si>
  <si>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</si>
  <si>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</si>
  <si>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</si>
  <si>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</si>
  <si>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</si>
  <si>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</si>
  <si>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</si>
  <si>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</si>
  <si>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</si>
  <si>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</si>
  <si>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</si>
  <si>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</si>
  <si>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</si>
  <si>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</si>
  <si>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</si>
  <si>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</si>
  <si>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</si>
  <si>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</si>
  <si>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</si>
  <si>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</si>
  <si>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</si>
  <si>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</si>
  <si>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</si>
  <si>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</si>
  <si>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</si>
  <si>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</si>
  <si>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</si>
  <si>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</si>
  <si>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</si>
  <si>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</si>
  <si>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</si>
  <si>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</si>
  <si>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</si>
  <si>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</si>
  <si>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</si>
  <si>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</si>
  <si>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</si>
  <si>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</si>
  <si>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</si>
  <si>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</si>
  <si>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</si>
  <si>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</si>
  <si>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</si>
  <si>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</si>
  <si>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</si>
  <si>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</si>
  <si>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</si>
  <si>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</si>
  <si>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</si>
  <si>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</si>
  <si>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</si>
  <si>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</si>
  <si>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</si>
  <si>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</si>
  <si>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</si>
  <si>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</si>
  <si>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</si>
  <si>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</si>
  <si>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</si>
  <si>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</si>
  <si>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</si>
  <si>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</si>
  <si>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</si>
  <si>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</si>
  <si>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</si>
  <si>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</si>
  <si>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</si>
  <si>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</si>
  <si>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</si>
  <si>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</si>
  <si>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</si>
  <si>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</si>
  <si>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</si>
  <si>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</si>
  <si>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</si>
  <si>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</si>
  <si>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</si>
  <si>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</si>
  <si>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</si>
  <si>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</si>
  <si>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</si>
  <si>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</si>
  <si>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</si>
  <si>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</si>
  <si>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</si>
  <si>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</si>
  <si>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</si>
  <si>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</si>
  <si>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</si>
  <si>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96/17,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</si>
  <si>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t>UKUPNO 19.2. + 19.3. +</t>
    </r>
    <r>
      <rPr>
        <b/>
        <sz val="11"/>
        <color rgb="FFFF0000"/>
        <rFont val="Calibri"/>
        <family val="2"/>
        <charset val="238"/>
        <scheme val="minor"/>
      </rPr>
      <t xml:space="preserve"> </t>
    </r>
    <r>
      <rPr>
        <b/>
        <sz val="11"/>
        <rFont val="Calibri"/>
        <family val="2"/>
        <charset val="238"/>
        <scheme val="minor"/>
      </rPr>
      <t>19.4.
Napomena: ukupni iznosi za 19.2., 19.3. i 19.4. moraju odgovarati dodijeljenim iznosima iz Ugovora/Aneksa Ugovora</t>
    </r>
  </si>
  <si>
    <t>n/p</t>
  </si>
  <si>
    <t>1.2.1.</t>
  </si>
  <si>
    <t>1.3.1.</t>
  </si>
  <si>
    <t>1.3.3.</t>
  </si>
  <si>
    <t>2.2.1.</t>
  </si>
  <si>
    <t>Antunovcu</t>
  </si>
  <si>
    <t>DAVOR TUBANJSKI, bacc. ing. agr.</t>
  </si>
  <si>
    <t>Iznos planiranih sredstava za TOP 
nakon izmjene LRS (apsolutno, u EUR)</t>
  </si>
  <si>
    <t xml:space="preserve">   9. siječnja 2023.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</si>
</sst>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2">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Alignment="1">
      <alignment horizontal="center" wrapText="1"/>
    </xf>
    <xf numFmtId="0" fontId="12" fillId="6" borderId="0" xfId="0" applyFont="1" applyFill="1" applyAlignment="1">
      <alignment horizontal="center" vertical="center" wrapText="1"/>
    </xf>
    <xf numFmtId="0" fontId="17" fillId="6" borderId="0" xfId="0" applyFont="1" applyFill="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Alignment="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Alignment="1">
      <alignment horizontal="center" vertical="center" wrapText="1"/>
    </xf>
    <xf numFmtId="0" fontId="0" fillId="6" borderId="0" xfId="0" applyFill="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8" fillId="5" borderId="21" xfId="0" applyFont="1" applyFill="1" applyBorder="1" applyAlignment="1">
      <alignment horizontal="left" vertical="center" wrapText="1"/>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0" xfId="0" applyFont="1" applyFill="1" applyAlignment="1">
      <alignment horizontal="center" vertical="center" wrapText="1"/>
    </xf>
    <xf numFmtId="0" fontId="8" fillId="4" borderId="17" xfId="0" applyFont="1" applyFill="1" applyBorder="1" applyAlignment="1">
      <alignment horizontal="center" vertical="center" wrapText="1"/>
    </xf>
    <xf numFmtId="0" fontId="15" fillId="6" borderId="0" xfId="0" applyFont="1" applyFill="1" applyAlignment="1">
      <alignment horizontal="left" vertical="center" wrapText="1"/>
    </xf>
    <xf numFmtId="0" fontId="19" fillId="6" borderId="0" xfId="0" applyFont="1" applyFill="1" applyAlignment="1">
      <alignment horizontal="left"/>
    </xf>
    <xf numFmtId="0" fontId="13" fillId="6" borderId="0" xfId="0" applyFont="1" applyFill="1" applyAlignment="1">
      <alignment horizontal="center"/>
    </xf>
    <xf numFmtId="0" fontId="0" fillId="6" borderId="0" xfId="0"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4" borderId="19" xfId="0" applyFont="1" applyFill="1" applyBorder="1" applyAlignment="1">
      <alignment horizontal="center" vertical="center" wrapText="1"/>
    </xf>
    <xf numFmtId="0" fontId="22" fillId="6" borderId="0" xfId="0" applyFont="1" applyFill="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Alignment="1">
      <alignment horizontal="left" wrapText="1"/>
    </xf>
    <xf numFmtId="14" fontId="1" fillId="6" borderId="3" xfId="0" applyNumberFormat="1" applyFont="1" applyFill="1" applyBorder="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86"/>
  <sheetViews>
    <sheetView showGridLines="0" tabSelected="1" topLeftCell="B1" zoomScale="70" zoomScaleNormal="70" zoomScaleSheetLayoutView="85" workbookViewId="0">
      <selection activeCell="I57" sqref="I57"/>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7.5546875" style="1" customWidth="1"/>
    <col min="9" max="9" width="19.21875" style="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c r="E1" s="5"/>
      <c r="F1" s="5"/>
      <c r="G1" s="5"/>
      <c r="H1" s="5"/>
      <c r="I1" s="5"/>
      <c r="J1" s="5"/>
      <c r="K1" s="5"/>
      <c r="L1" s="5"/>
      <c r="M1" s="5"/>
      <c r="N1" s="5"/>
      <c r="O1" s="5"/>
      <c r="P1" s="5"/>
    </row>
    <row r="2" spans="4:21" x14ac:dyDescent="0.3">
      <c r="D2" s="93"/>
      <c r="E2" s="93"/>
      <c r="F2" s="93"/>
      <c r="G2" s="93"/>
      <c r="H2" s="93"/>
      <c r="I2" s="107"/>
      <c r="J2" s="107"/>
      <c r="K2" s="107"/>
      <c r="L2" s="107"/>
      <c r="M2" s="108"/>
      <c r="N2" s="108"/>
      <c r="O2" s="41"/>
      <c r="P2" s="5"/>
      <c r="S2" s="36">
        <v>1</v>
      </c>
      <c r="T2" s="1" t="s">
        <v>5</v>
      </c>
      <c r="U2" s="1" t="s">
        <v>10</v>
      </c>
    </row>
    <row r="3" spans="4:21" x14ac:dyDescent="0.3">
      <c r="D3" s="93"/>
      <c r="E3" s="93"/>
      <c r="F3" s="93"/>
      <c r="G3" s="93"/>
      <c r="H3" s="93"/>
      <c r="I3" s="107"/>
      <c r="J3" s="107"/>
      <c r="K3" s="107"/>
      <c r="L3" s="107"/>
      <c r="M3" s="108"/>
      <c r="N3" s="108"/>
      <c r="O3" s="41"/>
      <c r="P3" s="5"/>
      <c r="S3" s="36">
        <v>2</v>
      </c>
      <c r="T3" s="4" t="s">
        <v>6</v>
      </c>
    </row>
    <row r="4" spans="4:21" x14ac:dyDescent="0.3">
      <c r="D4" s="93"/>
      <c r="E4" s="93"/>
      <c r="F4" s="93"/>
      <c r="G4" s="93"/>
      <c r="H4" s="93"/>
      <c r="I4" s="107"/>
      <c r="J4" s="107"/>
      <c r="K4" s="107"/>
      <c r="L4" s="107"/>
      <c r="M4" s="108"/>
      <c r="N4" s="108"/>
      <c r="O4" s="41"/>
      <c r="P4" s="5"/>
      <c r="S4" s="45">
        <v>3</v>
      </c>
    </row>
    <row r="5" spans="4:21" ht="15.75" customHeight="1" x14ac:dyDescent="0.3">
      <c r="D5" s="93"/>
      <c r="E5" s="93"/>
      <c r="F5" s="93"/>
      <c r="G5" s="93"/>
      <c r="H5" s="93"/>
      <c r="I5" s="107"/>
      <c r="J5" s="107"/>
      <c r="K5" s="107"/>
      <c r="L5" s="107"/>
      <c r="M5" s="108"/>
      <c r="N5" s="108"/>
      <c r="O5" s="41"/>
      <c r="P5" s="5"/>
    </row>
    <row r="6" spans="4:21" ht="15" customHeight="1" x14ac:dyDescent="0.3">
      <c r="D6" s="26"/>
      <c r="E6" s="26"/>
      <c r="F6" s="26"/>
      <c r="G6" s="26"/>
      <c r="H6" s="26"/>
      <c r="I6" s="26"/>
      <c r="J6" s="26"/>
      <c r="K6" s="26"/>
      <c r="L6" s="26"/>
      <c r="M6" s="26"/>
      <c r="N6" s="26"/>
      <c r="O6" s="26"/>
      <c r="P6" s="26"/>
    </row>
    <row r="7" spans="4:21" ht="27" customHeight="1" x14ac:dyDescent="0.3">
      <c r="D7" s="96" t="s">
        <v>27</v>
      </c>
      <c r="E7" s="96"/>
      <c r="F7" s="96"/>
      <c r="G7" s="96"/>
      <c r="H7" s="96"/>
      <c r="I7" s="96"/>
      <c r="J7" s="96"/>
      <c r="K7" s="96"/>
      <c r="L7" s="96"/>
      <c r="M7" s="96"/>
      <c r="N7" s="96"/>
      <c r="O7" s="96"/>
      <c r="P7" s="96"/>
    </row>
    <row r="8" spans="4:21" ht="6" customHeight="1" x14ac:dyDescent="0.3">
      <c r="D8" s="26"/>
      <c r="E8" s="26"/>
      <c r="F8" s="26"/>
      <c r="G8" s="26"/>
      <c r="H8" s="26"/>
      <c r="I8" s="26"/>
      <c r="J8" s="26"/>
      <c r="K8" s="26"/>
      <c r="L8" s="26"/>
      <c r="M8" s="26"/>
      <c r="N8" s="26"/>
      <c r="O8" s="26"/>
      <c r="P8" s="26"/>
    </row>
    <row r="9" spans="4:21" ht="16.5" customHeight="1" thickBot="1" x14ac:dyDescent="0.35">
      <c r="D9" s="14"/>
      <c r="E9" s="38"/>
      <c r="F9" s="38"/>
      <c r="G9" s="30"/>
      <c r="H9" s="30"/>
      <c r="I9" s="30"/>
      <c r="J9" s="30"/>
      <c r="K9" s="30"/>
      <c r="L9" s="30"/>
      <c r="M9" s="30"/>
      <c r="N9" s="30"/>
      <c r="O9" s="30"/>
      <c r="P9" s="15"/>
      <c r="R9" s="4"/>
      <c r="T9" s="4"/>
    </row>
    <row r="10" spans="4:21" ht="30.75" customHeight="1" thickBot="1" x14ac:dyDescent="0.35">
      <c r="D10" s="18"/>
      <c r="E10" s="19" t="s">
        <v>95</v>
      </c>
      <c r="F10" s="19"/>
      <c r="G10" s="20"/>
      <c r="H10" s="20"/>
      <c r="I10" s="20"/>
      <c r="J10" s="20"/>
      <c r="K10" s="20"/>
      <c r="L10" s="20"/>
      <c r="M10" s="20"/>
      <c r="N10" s="20"/>
      <c r="O10" s="20"/>
      <c r="P10" s="21"/>
    </row>
    <row r="11" spans="4:21" ht="17.25" customHeight="1" x14ac:dyDescent="0.3">
      <c r="D11" s="6"/>
      <c r="E11" s="119" t="s">
        <v>100</v>
      </c>
      <c r="F11" s="119"/>
      <c r="G11" s="119"/>
      <c r="H11" s="119"/>
      <c r="I11" s="119"/>
      <c r="J11" s="119"/>
      <c r="K11" s="119"/>
      <c r="L11" s="119"/>
      <c r="M11" s="119"/>
      <c r="N11" s="119"/>
      <c r="O11" s="119"/>
      <c r="P11" s="7"/>
    </row>
    <row r="12" spans="4:21" ht="20.25" customHeight="1" x14ac:dyDescent="0.3">
      <c r="D12" s="8"/>
      <c r="E12" s="120"/>
      <c r="F12" s="120"/>
      <c r="G12" s="120"/>
      <c r="H12" s="120"/>
      <c r="I12" s="120"/>
      <c r="J12" s="120"/>
      <c r="K12" s="120"/>
      <c r="L12" s="120"/>
      <c r="M12" s="120"/>
      <c r="N12" s="120"/>
      <c r="O12" s="120"/>
      <c r="P12" s="9"/>
    </row>
    <row r="13" spans="4:21" ht="109.5" customHeight="1" x14ac:dyDescent="0.3">
      <c r="D13" s="8"/>
      <c r="E13" s="46" t="s">
        <v>76</v>
      </c>
      <c r="F13" s="46" t="s">
        <v>28</v>
      </c>
      <c r="G13" s="116" t="s">
        <v>29</v>
      </c>
      <c r="H13" s="117"/>
      <c r="I13" s="118"/>
      <c r="J13" s="44" t="s">
        <v>75</v>
      </c>
      <c r="K13" s="44" t="s">
        <v>96</v>
      </c>
      <c r="L13" s="44" t="s">
        <v>97</v>
      </c>
      <c r="M13" s="37" t="s">
        <v>111</v>
      </c>
      <c r="N13" s="44" t="s">
        <v>98</v>
      </c>
      <c r="O13" s="44" t="s">
        <v>87</v>
      </c>
      <c r="P13" s="9"/>
      <c r="T13" s="34"/>
    </row>
    <row r="14" spans="4:21" ht="14.25" customHeight="1" x14ac:dyDescent="0.3">
      <c r="D14" s="8"/>
      <c r="E14" s="43" t="s">
        <v>0</v>
      </c>
      <c r="F14" s="43" t="s">
        <v>1</v>
      </c>
      <c r="G14" s="113" t="s">
        <v>2</v>
      </c>
      <c r="H14" s="114"/>
      <c r="I14" s="115"/>
      <c r="J14" s="43" t="s">
        <v>3</v>
      </c>
      <c r="K14" s="43" t="s">
        <v>4</v>
      </c>
      <c r="L14" s="42" t="s">
        <v>79</v>
      </c>
      <c r="M14" s="43" t="s">
        <v>80</v>
      </c>
      <c r="N14" s="52" t="s">
        <v>81</v>
      </c>
      <c r="O14" s="58" t="s">
        <v>88</v>
      </c>
      <c r="P14" s="9"/>
      <c r="T14" s="34"/>
    </row>
    <row r="15" spans="4:21" ht="30" customHeight="1" x14ac:dyDescent="0.3">
      <c r="D15" s="8"/>
      <c r="E15" s="99" t="s">
        <v>77</v>
      </c>
      <c r="F15" s="56" t="s">
        <v>30</v>
      </c>
      <c r="G15" s="110" t="s">
        <v>51</v>
      </c>
      <c r="H15" s="111"/>
      <c r="I15" s="111"/>
      <c r="J15" s="48" t="s">
        <v>104</v>
      </c>
      <c r="K15" s="49"/>
      <c r="L15" s="49"/>
      <c r="M15" s="50">
        <v>0</v>
      </c>
      <c r="N15" s="48" t="str">
        <f t="shared" ref="N15" si="0">IF(K15&lt;&gt;L15,"DA","NE")</f>
        <v>NE</v>
      </c>
      <c r="O15" s="61"/>
      <c r="P15" s="9"/>
    </row>
    <row r="16" spans="4:21" ht="18" customHeight="1" x14ac:dyDescent="0.3">
      <c r="D16" s="8"/>
      <c r="E16" s="88"/>
      <c r="F16" s="57" t="s">
        <v>52</v>
      </c>
      <c r="G16" s="79" t="s">
        <v>31</v>
      </c>
      <c r="H16" s="97"/>
      <c r="I16" s="78"/>
      <c r="J16" s="48" t="s">
        <v>104</v>
      </c>
      <c r="K16" s="53"/>
      <c r="L16" s="53"/>
      <c r="M16" s="54">
        <v>0</v>
      </c>
      <c r="N16" s="52" t="str">
        <f>IF(K16&lt;&gt;L16,"DA","NE")</f>
        <v>NE</v>
      </c>
      <c r="O16" s="62"/>
      <c r="P16" s="9"/>
    </row>
    <row r="17" spans="4:24" ht="79.2" customHeight="1" x14ac:dyDescent="0.3">
      <c r="D17" s="8"/>
      <c r="E17" s="88"/>
      <c r="F17" s="56" t="s">
        <v>53</v>
      </c>
      <c r="G17" s="109" t="s">
        <v>32</v>
      </c>
      <c r="H17" s="109"/>
      <c r="I17" s="109"/>
      <c r="J17" s="48" t="s">
        <v>105</v>
      </c>
      <c r="K17" s="49">
        <v>0.1159</v>
      </c>
      <c r="L17" s="49">
        <v>9.7750000000000004E-2</v>
      </c>
      <c r="M17" s="50">
        <f>1126340/7.5345</f>
        <v>149491.00802972991</v>
      </c>
      <c r="N17" s="48" t="s">
        <v>5</v>
      </c>
      <c r="O17" s="61"/>
      <c r="P17" s="9"/>
    </row>
    <row r="18" spans="4:24" ht="30" customHeight="1" x14ac:dyDescent="0.3">
      <c r="D18" s="8"/>
      <c r="E18" s="88"/>
      <c r="F18" s="57" t="s">
        <v>54</v>
      </c>
      <c r="G18" s="112" t="s">
        <v>50</v>
      </c>
      <c r="H18" s="112"/>
      <c r="I18" s="112"/>
      <c r="J18" s="52" t="s">
        <v>104</v>
      </c>
      <c r="K18" s="53"/>
      <c r="L18" s="53"/>
      <c r="M18" s="54">
        <v>0</v>
      </c>
      <c r="N18" s="52" t="str">
        <f t="shared" ref="N18:N19" si="1">IF(K18&lt;&gt;L18,"DA","NE")</f>
        <v>NE</v>
      </c>
      <c r="O18" s="62"/>
      <c r="P18" s="9"/>
    </row>
    <row r="19" spans="4:24" ht="17.25" customHeight="1" x14ac:dyDescent="0.3">
      <c r="D19" s="8"/>
      <c r="E19" s="88"/>
      <c r="F19" s="56" t="s">
        <v>55</v>
      </c>
      <c r="G19" s="109" t="s">
        <v>33</v>
      </c>
      <c r="H19" s="109"/>
      <c r="I19" s="109"/>
      <c r="J19" s="48" t="s">
        <v>104</v>
      </c>
      <c r="K19" s="49"/>
      <c r="L19" s="49"/>
      <c r="M19" s="50">
        <v>0</v>
      </c>
      <c r="N19" s="48" t="str">
        <f t="shared" si="1"/>
        <v>NE</v>
      </c>
      <c r="O19" s="61"/>
      <c r="P19" s="9"/>
      <c r="T19" s="34"/>
      <c r="U19" s="34"/>
      <c r="V19" s="34"/>
      <c r="X19" s="3"/>
    </row>
    <row r="20" spans="4:24" ht="17.25" customHeight="1" x14ac:dyDescent="0.3">
      <c r="D20" s="8"/>
      <c r="E20" s="88"/>
      <c r="F20" s="57" t="s">
        <v>56</v>
      </c>
      <c r="G20" s="79" t="s">
        <v>34</v>
      </c>
      <c r="H20" s="97"/>
      <c r="I20" s="78"/>
      <c r="J20" s="48" t="s">
        <v>104</v>
      </c>
      <c r="K20" s="53"/>
      <c r="L20" s="53"/>
      <c r="M20" s="54">
        <v>0</v>
      </c>
      <c r="N20" s="52" t="str">
        <f>IF(K20&lt;&gt;L20,"DA","NE")</f>
        <v>NE</v>
      </c>
      <c r="O20" s="62"/>
      <c r="P20" s="9"/>
      <c r="T20" s="34"/>
      <c r="U20" s="34"/>
      <c r="V20" s="34"/>
    </row>
    <row r="21" spans="4:24" ht="17.25" customHeight="1" x14ac:dyDescent="0.3">
      <c r="D21" s="8"/>
      <c r="E21" s="88"/>
      <c r="F21" s="56" t="s">
        <v>57</v>
      </c>
      <c r="G21" s="109" t="s">
        <v>33</v>
      </c>
      <c r="H21" s="109"/>
      <c r="I21" s="109"/>
      <c r="J21" s="48" t="s">
        <v>104</v>
      </c>
      <c r="K21" s="49"/>
      <c r="L21" s="49"/>
      <c r="M21" s="50">
        <v>0</v>
      </c>
      <c r="N21" s="48" t="str">
        <f t="shared" ref="N21:N22" si="2">IF(K21&lt;&gt;L21,"DA","NE")</f>
        <v>NE</v>
      </c>
      <c r="O21" s="61"/>
      <c r="P21" s="9"/>
      <c r="T21" s="3"/>
      <c r="U21" s="3"/>
      <c r="V21" s="3"/>
    </row>
    <row r="22" spans="4:24" ht="17.25" customHeight="1" x14ac:dyDescent="0.3">
      <c r="D22" s="8"/>
      <c r="E22" s="88"/>
      <c r="F22" s="33" t="s">
        <v>58</v>
      </c>
      <c r="G22" s="79" t="s">
        <v>35</v>
      </c>
      <c r="H22" s="97"/>
      <c r="I22" s="78"/>
      <c r="J22" s="48" t="s">
        <v>104</v>
      </c>
      <c r="K22" s="53"/>
      <c r="L22" s="53"/>
      <c r="M22" s="54">
        <v>0</v>
      </c>
      <c r="N22" s="52" t="str">
        <f t="shared" si="2"/>
        <v>NE</v>
      </c>
      <c r="O22" s="62"/>
      <c r="P22" s="9"/>
      <c r="T22" s="34"/>
    </row>
    <row r="23" spans="4:24" ht="78.599999999999994" customHeight="1" x14ac:dyDescent="0.3">
      <c r="D23" s="8"/>
      <c r="E23" s="88"/>
      <c r="F23" s="56" t="s">
        <v>59</v>
      </c>
      <c r="G23" s="109" t="s">
        <v>36</v>
      </c>
      <c r="H23" s="109"/>
      <c r="I23" s="109"/>
      <c r="J23" s="48" t="s">
        <v>106</v>
      </c>
      <c r="K23" s="49">
        <v>0.1641</v>
      </c>
      <c r="L23" s="49">
        <v>0.16081999999999999</v>
      </c>
      <c r="M23" s="50">
        <f>1853125/7.5345</f>
        <v>245951.95434335389</v>
      </c>
      <c r="N23" s="48" t="s">
        <v>6</v>
      </c>
      <c r="O23" s="61"/>
      <c r="P23" s="9"/>
      <c r="T23" s="36"/>
    </row>
    <row r="24" spans="4:24" ht="16.8" customHeight="1" x14ac:dyDescent="0.3">
      <c r="D24" s="8"/>
      <c r="E24" s="88"/>
      <c r="F24" s="33" t="s">
        <v>60</v>
      </c>
      <c r="G24" s="79" t="s">
        <v>37</v>
      </c>
      <c r="H24" s="97"/>
      <c r="I24" s="78"/>
      <c r="J24" s="48" t="s">
        <v>104</v>
      </c>
      <c r="K24" s="53"/>
      <c r="L24" s="53"/>
      <c r="M24" s="54">
        <v>0</v>
      </c>
      <c r="N24" s="52" t="str">
        <f t="shared" ref="N24:N37" si="3">IF(K24&lt;&gt;L24,"DA","NE")</f>
        <v>NE</v>
      </c>
      <c r="O24" s="62"/>
      <c r="P24" s="9"/>
      <c r="T24" s="35"/>
      <c r="U24" s="35"/>
      <c r="V24" s="35"/>
      <c r="W24" s="35"/>
      <c r="X24" s="35"/>
    </row>
    <row r="25" spans="4:24" ht="77.400000000000006" customHeight="1" x14ac:dyDescent="0.3">
      <c r="D25" s="8"/>
      <c r="E25" s="88"/>
      <c r="F25" s="56" t="s">
        <v>61</v>
      </c>
      <c r="G25" s="76" t="s">
        <v>38</v>
      </c>
      <c r="H25" s="76"/>
      <c r="I25" s="76"/>
      <c r="J25" s="48" t="s">
        <v>107</v>
      </c>
      <c r="K25" s="49">
        <v>0.55959999999999999</v>
      </c>
      <c r="L25" s="49">
        <v>0.54842999999999997</v>
      </c>
      <c r="M25" s="50">
        <f>6319549.5/7.5345</f>
        <v>838748.35755524586</v>
      </c>
      <c r="N25" s="48" t="s">
        <v>6</v>
      </c>
      <c r="O25" s="61"/>
      <c r="P25" s="9"/>
      <c r="T25" s="35"/>
      <c r="U25" s="35"/>
      <c r="V25" s="35"/>
      <c r="W25" s="35"/>
      <c r="X25" s="35"/>
    </row>
    <row r="26" spans="4:24" ht="17.25" customHeight="1" x14ac:dyDescent="0.3">
      <c r="D26" s="8"/>
      <c r="E26" s="88"/>
      <c r="F26" s="57" t="s">
        <v>62</v>
      </c>
      <c r="G26" s="66" t="s">
        <v>39</v>
      </c>
      <c r="H26" s="66"/>
      <c r="I26" s="66"/>
      <c r="J26" s="48" t="s">
        <v>104</v>
      </c>
      <c r="K26" s="53"/>
      <c r="L26" s="53"/>
      <c r="M26" s="54">
        <v>0</v>
      </c>
      <c r="N26" s="52" t="str">
        <f t="shared" si="3"/>
        <v>NE</v>
      </c>
      <c r="O26" s="62"/>
      <c r="P26" s="9"/>
      <c r="T26" s="35"/>
      <c r="U26" s="35"/>
      <c r="V26" s="35"/>
      <c r="W26" s="35"/>
      <c r="X26" s="35"/>
    </row>
    <row r="27" spans="4:24" ht="30" customHeight="1" x14ac:dyDescent="0.3">
      <c r="D27" s="8"/>
      <c r="E27" s="88"/>
      <c r="F27" s="56" t="s">
        <v>63</v>
      </c>
      <c r="G27" s="76" t="s">
        <v>40</v>
      </c>
      <c r="H27" s="76"/>
      <c r="I27" s="76"/>
      <c r="J27" s="48" t="s">
        <v>104</v>
      </c>
      <c r="K27" s="49"/>
      <c r="L27" s="49"/>
      <c r="M27" s="50">
        <v>0</v>
      </c>
      <c r="N27" s="48" t="str">
        <f t="shared" si="3"/>
        <v>NE</v>
      </c>
      <c r="O27" s="61"/>
      <c r="P27" s="9"/>
      <c r="T27" s="35"/>
      <c r="U27" s="35"/>
      <c r="V27" s="35"/>
      <c r="W27" s="35"/>
      <c r="X27" s="35"/>
    </row>
    <row r="28" spans="4:24" ht="18" customHeight="1" x14ac:dyDescent="0.3">
      <c r="D28" s="8"/>
      <c r="E28" s="88"/>
      <c r="F28" s="57" t="s">
        <v>64</v>
      </c>
      <c r="G28" s="66" t="s">
        <v>65</v>
      </c>
      <c r="H28" s="66"/>
      <c r="I28" s="66"/>
      <c r="J28" s="48" t="s">
        <v>104</v>
      </c>
      <c r="K28" s="53"/>
      <c r="L28" s="53"/>
      <c r="M28" s="54">
        <v>0</v>
      </c>
      <c r="N28" s="52" t="str">
        <f t="shared" si="3"/>
        <v>NE</v>
      </c>
      <c r="O28" s="62"/>
      <c r="P28" s="9"/>
      <c r="T28" s="35"/>
      <c r="U28" s="35"/>
      <c r="V28" s="35"/>
      <c r="W28" s="35"/>
      <c r="X28" s="47">
        <v>150000</v>
      </c>
    </row>
    <row r="29" spans="4:24" ht="80.400000000000006" customHeight="1" x14ac:dyDescent="0.3">
      <c r="D29" s="8"/>
      <c r="E29" s="88"/>
      <c r="F29" s="56" t="s">
        <v>66</v>
      </c>
      <c r="G29" s="76" t="s">
        <v>41</v>
      </c>
      <c r="H29" s="76"/>
      <c r="I29" s="76"/>
      <c r="J29" s="48" t="s">
        <v>108</v>
      </c>
      <c r="K29" s="49">
        <v>0.16039999999999999</v>
      </c>
      <c r="L29" s="49">
        <v>0.193</v>
      </c>
      <c r="M29" s="50">
        <f>2223876.32/7.5345</f>
        <v>295159.11075718357</v>
      </c>
      <c r="N29" s="48" t="s">
        <v>5</v>
      </c>
      <c r="O29" s="61"/>
      <c r="P29" s="9"/>
      <c r="T29" s="35"/>
      <c r="U29" s="35"/>
      <c r="V29" s="35"/>
      <c r="W29" s="35"/>
      <c r="X29" s="47">
        <v>320000</v>
      </c>
    </row>
    <row r="30" spans="4:24" ht="17.25" customHeight="1" x14ac:dyDescent="0.3">
      <c r="D30" s="8"/>
      <c r="E30" s="88"/>
      <c r="F30" s="57" t="s">
        <v>67</v>
      </c>
      <c r="G30" s="81" t="s">
        <v>42</v>
      </c>
      <c r="H30" s="81"/>
      <c r="I30" s="81"/>
      <c r="J30" s="48" t="s">
        <v>104</v>
      </c>
      <c r="K30" s="53"/>
      <c r="L30" s="53"/>
      <c r="M30" s="54">
        <v>0</v>
      </c>
      <c r="N30" s="52" t="str">
        <f t="shared" si="3"/>
        <v>NE</v>
      </c>
      <c r="O30" s="62"/>
      <c r="P30" s="9"/>
      <c r="T30" s="35"/>
      <c r="U30" s="35"/>
      <c r="V30" s="35"/>
      <c r="W30" s="35"/>
      <c r="X30" s="47">
        <v>165000</v>
      </c>
    </row>
    <row r="31" spans="4:24" ht="18" customHeight="1" x14ac:dyDescent="0.3">
      <c r="D31" s="8"/>
      <c r="E31" s="88"/>
      <c r="F31" s="56" t="s">
        <v>68</v>
      </c>
      <c r="G31" s="76" t="s">
        <v>43</v>
      </c>
      <c r="H31" s="76"/>
      <c r="I31" s="76"/>
      <c r="J31" s="48" t="s">
        <v>104</v>
      </c>
      <c r="K31" s="49"/>
      <c r="L31" s="49"/>
      <c r="M31" s="50">
        <v>0</v>
      </c>
      <c r="N31" s="48" t="str">
        <f t="shared" si="3"/>
        <v>NE</v>
      </c>
      <c r="O31" s="61"/>
      <c r="P31" s="9"/>
      <c r="T31" s="35"/>
      <c r="U31" s="35"/>
      <c r="V31" s="35"/>
      <c r="W31" s="35"/>
      <c r="X31" s="47">
        <v>129000</v>
      </c>
    </row>
    <row r="32" spans="4:24" ht="30" customHeight="1" x14ac:dyDescent="0.3">
      <c r="D32" s="8"/>
      <c r="E32" s="88"/>
      <c r="F32" s="31" t="s">
        <v>69</v>
      </c>
      <c r="G32" s="66" t="s">
        <v>44</v>
      </c>
      <c r="H32" s="66"/>
      <c r="I32" s="66"/>
      <c r="J32" s="48" t="s">
        <v>104</v>
      </c>
      <c r="K32" s="53"/>
      <c r="L32" s="53"/>
      <c r="M32" s="54">
        <v>0</v>
      </c>
      <c r="N32" s="52" t="str">
        <f t="shared" si="3"/>
        <v>NE</v>
      </c>
      <c r="O32" s="62"/>
      <c r="P32" s="9"/>
      <c r="T32" s="35"/>
      <c r="U32" s="35"/>
      <c r="V32" s="35"/>
      <c r="W32" s="35"/>
      <c r="X32" s="47">
        <v>105000</v>
      </c>
    </row>
    <row r="33" spans="4:24" ht="29.25" customHeight="1" x14ac:dyDescent="0.3">
      <c r="D33" s="8"/>
      <c r="E33" s="88"/>
      <c r="F33" s="56" t="s">
        <v>70</v>
      </c>
      <c r="G33" s="76" t="s">
        <v>45</v>
      </c>
      <c r="H33" s="76"/>
      <c r="I33" s="76"/>
      <c r="J33" s="48" t="s">
        <v>104</v>
      </c>
      <c r="K33" s="49"/>
      <c r="L33" s="49"/>
      <c r="M33" s="50">
        <v>0</v>
      </c>
      <c r="N33" s="48" t="str">
        <f t="shared" si="3"/>
        <v>NE</v>
      </c>
      <c r="O33" s="61"/>
      <c r="P33" s="9"/>
      <c r="T33" s="35"/>
      <c r="U33" s="35"/>
      <c r="V33" s="35"/>
      <c r="W33" s="35"/>
      <c r="X33" s="47">
        <v>100000</v>
      </c>
    </row>
    <row r="34" spans="4:24" ht="18" customHeight="1" x14ac:dyDescent="0.3">
      <c r="D34" s="8"/>
      <c r="E34" s="88"/>
      <c r="F34" s="57" t="s">
        <v>71</v>
      </c>
      <c r="G34" s="66" t="s">
        <v>46</v>
      </c>
      <c r="H34" s="66"/>
      <c r="I34" s="66"/>
      <c r="J34" s="48" t="s">
        <v>104</v>
      </c>
      <c r="K34" s="53"/>
      <c r="L34" s="53"/>
      <c r="M34" s="54">
        <v>0</v>
      </c>
      <c r="N34" s="52" t="str">
        <f t="shared" si="3"/>
        <v>NE</v>
      </c>
      <c r="O34" s="62"/>
      <c r="P34" s="9"/>
      <c r="T34" s="35"/>
      <c r="U34" s="35"/>
      <c r="V34" s="35"/>
      <c r="W34" s="35"/>
      <c r="X34" s="47">
        <f>SUM(X28:X33)</f>
        <v>969000</v>
      </c>
    </row>
    <row r="35" spans="4:24" ht="18" customHeight="1" x14ac:dyDescent="0.3">
      <c r="D35" s="8"/>
      <c r="E35" s="88"/>
      <c r="F35" s="56" t="s">
        <v>72</v>
      </c>
      <c r="G35" s="76" t="s">
        <v>47</v>
      </c>
      <c r="H35" s="76"/>
      <c r="I35" s="76"/>
      <c r="J35" s="48" t="s">
        <v>104</v>
      </c>
      <c r="K35" s="49"/>
      <c r="L35" s="49"/>
      <c r="M35" s="50">
        <v>0</v>
      </c>
      <c r="N35" s="48" t="str">
        <f t="shared" si="3"/>
        <v>NE</v>
      </c>
      <c r="O35" s="61"/>
      <c r="P35" s="9"/>
      <c r="T35" s="35"/>
      <c r="U35" s="35"/>
      <c r="V35" s="35"/>
      <c r="W35" s="35"/>
      <c r="X35" s="47">
        <f>X34*0.05</f>
        <v>48450</v>
      </c>
    </row>
    <row r="36" spans="4:24" ht="18" customHeight="1" x14ac:dyDescent="0.3">
      <c r="D36" s="8"/>
      <c r="E36" s="88"/>
      <c r="F36" s="57" t="s">
        <v>73</v>
      </c>
      <c r="G36" s="55" t="s">
        <v>48</v>
      </c>
      <c r="H36" s="55"/>
      <c r="I36" s="55"/>
      <c r="J36" s="48" t="s">
        <v>104</v>
      </c>
      <c r="K36" s="53"/>
      <c r="L36" s="53"/>
      <c r="M36" s="54">
        <v>0</v>
      </c>
      <c r="N36" s="52" t="str">
        <f t="shared" si="3"/>
        <v>NE</v>
      </c>
      <c r="O36" s="62"/>
      <c r="P36" s="9"/>
      <c r="T36" s="35"/>
      <c r="U36" s="35"/>
      <c r="V36" s="35"/>
      <c r="W36" s="35"/>
      <c r="X36" s="47"/>
    </row>
    <row r="37" spans="4:24" ht="17.25" customHeight="1" x14ac:dyDescent="0.3">
      <c r="D37" s="8"/>
      <c r="E37" s="88"/>
      <c r="F37" s="57" t="s">
        <v>74</v>
      </c>
      <c r="G37" s="98" t="s">
        <v>49</v>
      </c>
      <c r="H37" s="98"/>
      <c r="I37" s="98"/>
      <c r="J37" s="48" t="s">
        <v>104</v>
      </c>
      <c r="K37" s="53"/>
      <c r="L37" s="53"/>
      <c r="M37" s="54">
        <v>0</v>
      </c>
      <c r="N37" s="52" t="str">
        <f t="shared" si="3"/>
        <v>NE</v>
      </c>
      <c r="O37" s="63"/>
      <c r="P37" s="9"/>
      <c r="T37" s="36"/>
    </row>
    <row r="38" spans="4:24" ht="21.75" customHeight="1" x14ac:dyDescent="0.3">
      <c r="D38" s="8"/>
      <c r="E38" s="88"/>
      <c r="F38" s="80" t="s">
        <v>78</v>
      </c>
      <c r="G38" s="80"/>
      <c r="H38" s="80"/>
      <c r="I38" s="80"/>
      <c r="J38" s="80"/>
      <c r="K38" s="49">
        <f>SUM(K15:K37)</f>
        <v>1</v>
      </c>
      <c r="L38" s="60">
        <f>SUM(L15:L37)</f>
        <v>1</v>
      </c>
      <c r="M38" s="50">
        <f>SUM(M15:M37)</f>
        <v>1529350.4306855132</v>
      </c>
      <c r="N38" s="69"/>
      <c r="O38" s="70"/>
      <c r="P38" s="51"/>
      <c r="T38" s="36"/>
    </row>
    <row r="39" spans="4:24" ht="17.25" customHeight="1" x14ac:dyDescent="0.3">
      <c r="D39" s="8"/>
      <c r="E39" s="85" t="s">
        <v>85</v>
      </c>
      <c r="F39" s="64" t="s">
        <v>83</v>
      </c>
      <c r="G39" s="75" t="s">
        <v>82</v>
      </c>
      <c r="H39" s="76"/>
      <c r="I39" s="76"/>
      <c r="J39" s="76"/>
      <c r="K39" s="76"/>
      <c r="L39" s="77"/>
      <c r="M39" s="50">
        <v>0</v>
      </c>
      <c r="N39" s="71"/>
      <c r="O39" s="72"/>
      <c r="P39" s="9"/>
      <c r="T39" s="36"/>
    </row>
    <row r="40" spans="4:24" ht="16.5" customHeight="1" x14ac:dyDescent="0.3">
      <c r="D40" s="8"/>
      <c r="E40" s="86"/>
      <c r="F40" s="65" t="s">
        <v>84</v>
      </c>
      <c r="G40" s="78" t="s">
        <v>86</v>
      </c>
      <c r="H40" s="66"/>
      <c r="I40" s="66"/>
      <c r="J40" s="66"/>
      <c r="K40" s="66"/>
      <c r="L40" s="79"/>
      <c r="M40" s="54">
        <f>260702.54/7.5345</f>
        <v>34601.173269626386</v>
      </c>
      <c r="N40" s="71"/>
      <c r="O40" s="72"/>
      <c r="P40" s="9"/>
      <c r="T40" s="36"/>
    </row>
    <row r="41" spans="4:24" ht="21.75" customHeight="1" x14ac:dyDescent="0.3">
      <c r="D41" s="8"/>
      <c r="E41" s="87"/>
      <c r="F41" s="76" t="s">
        <v>92</v>
      </c>
      <c r="G41" s="76"/>
      <c r="H41" s="76"/>
      <c r="I41" s="76"/>
      <c r="J41" s="76"/>
      <c r="K41" s="76"/>
      <c r="L41" s="77"/>
      <c r="M41" s="50">
        <f>SUM(M39:M40)</f>
        <v>34601.173269626386</v>
      </c>
      <c r="N41" s="71"/>
      <c r="O41" s="72"/>
      <c r="P41" s="9"/>
      <c r="T41" s="36"/>
    </row>
    <row r="42" spans="4:24" ht="16.5" customHeight="1" x14ac:dyDescent="0.3">
      <c r="D42" s="8"/>
      <c r="E42" s="88" t="s">
        <v>89</v>
      </c>
      <c r="F42" s="65" t="s">
        <v>90</v>
      </c>
      <c r="G42" s="78" t="s">
        <v>91</v>
      </c>
      <c r="H42" s="66"/>
      <c r="I42" s="66"/>
      <c r="J42" s="66"/>
      <c r="K42" s="66"/>
      <c r="L42" s="79"/>
      <c r="M42" s="50">
        <f>2576188.34/7.5345</f>
        <v>341918.95148981351</v>
      </c>
      <c r="N42" s="71"/>
      <c r="O42" s="72"/>
      <c r="P42" s="9"/>
      <c r="T42" s="36"/>
    </row>
    <row r="43" spans="4:24" ht="21.75" customHeight="1" x14ac:dyDescent="0.3">
      <c r="D43" s="8"/>
      <c r="E43" s="89"/>
      <c r="F43" s="76" t="s">
        <v>93</v>
      </c>
      <c r="G43" s="76"/>
      <c r="H43" s="76"/>
      <c r="I43" s="76"/>
      <c r="J43" s="76"/>
      <c r="K43" s="76"/>
      <c r="L43" s="76"/>
      <c r="M43" s="50">
        <f>SUM(M42)</f>
        <v>341918.95148981351</v>
      </c>
      <c r="N43" s="71"/>
      <c r="O43" s="72"/>
      <c r="P43" s="9"/>
      <c r="T43" s="36"/>
    </row>
    <row r="44" spans="4:24" ht="16.5" customHeight="1" x14ac:dyDescent="0.3">
      <c r="D44" s="8"/>
      <c r="E44" s="99" t="s">
        <v>103</v>
      </c>
      <c r="F44" s="99"/>
      <c r="G44" s="99"/>
      <c r="H44" s="99"/>
      <c r="I44" s="99"/>
      <c r="J44" s="99"/>
      <c r="K44" s="99"/>
      <c r="L44" s="99"/>
      <c r="M44" s="67">
        <f>M41+M43+M38</f>
        <v>1905870.555444953</v>
      </c>
      <c r="N44" s="71"/>
      <c r="O44" s="72"/>
      <c r="P44" s="9"/>
      <c r="T44" s="36"/>
    </row>
    <row r="45" spans="4:24" ht="16.5" customHeight="1" x14ac:dyDescent="0.3">
      <c r="D45" s="8"/>
      <c r="E45" s="89"/>
      <c r="F45" s="89"/>
      <c r="G45" s="89"/>
      <c r="H45" s="89"/>
      <c r="I45" s="89"/>
      <c r="J45" s="89"/>
      <c r="K45" s="89"/>
      <c r="L45" s="89"/>
      <c r="M45" s="68"/>
      <c r="N45" s="73"/>
      <c r="O45" s="74"/>
      <c r="P45" s="9"/>
      <c r="T45" s="36"/>
    </row>
    <row r="46" spans="4:24" ht="16.5" customHeight="1" x14ac:dyDescent="0.3">
      <c r="D46" s="8"/>
      <c r="E46" s="17"/>
      <c r="F46" s="17"/>
      <c r="G46" s="17"/>
      <c r="H46" s="17"/>
      <c r="I46" s="17"/>
      <c r="J46" s="17"/>
      <c r="K46" s="17"/>
      <c r="L46" s="17"/>
      <c r="M46" s="17"/>
      <c r="N46" s="5"/>
      <c r="O46" s="5"/>
      <c r="P46" s="9"/>
      <c r="T46" s="36">
        <v>1</v>
      </c>
    </row>
    <row r="47" spans="4:24" ht="10.5" customHeight="1" x14ac:dyDescent="0.3">
      <c r="D47" s="10"/>
      <c r="E47" s="25"/>
      <c r="F47" s="25"/>
      <c r="G47" s="23"/>
      <c r="H47" s="24"/>
      <c r="I47" s="23"/>
      <c r="J47" s="23"/>
      <c r="K47" s="23"/>
      <c r="L47" s="23"/>
      <c r="M47" s="23"/>
      <c r="N47" s="23"/>
      <c r="O47" s="23"/>
      <c r="P47" s="11"/>
    </row>
    <row r="48" spans="4:24" ht="22.5" customHeight="1" x14ac:dyDescent="0.3">
      <c r="D48" s="5"/>
      <c r="E48" s="91" t="s">
        <v>94</v>
      </c>
      <c r="F48" s="91"/>
      <c r="G48" s="91"/>
      <c r="H48" s="91"/>
      <c r="I48" s="91"/>
      <c r="J48" s="91"/>
      <c r="K48" s="91"/>
      <c r="L48" s="91"/>
      <c r="M48" s="91"/>
      <c r="N48" s="91"/>
      <c r="O48" s="91"/>
      <c r="P48" s="5"/>
    </row>
    <row r="49" spans="4:16" ht="28.5" customHeight="1" x14ac:dyDescent="0.3">
      <c r="D49" s="5"/>
      <c r="E49" s="100" t="s">
        <v>99</v>
      </c>
      <c r="F49" s="100"/>
      <c r="G49" s="100"/>
      <c r="H49" s="100"/>
      <c r="I49" s="100"/>
      <c r="J49" s="100"/>
      <c r="K49" s="100"/>
      <c r="L49" s="100"/>
      <c r="M49" s="100"/>
      <c r="N49" s="100"/>
      <c r="O49" s="5"/>
      <c r="P49" s="5"/>
    </row>
    <row r="50" spans="4:16" ht="25.5" customHeight="1" x14ac:dyDescent="0.3">
      <c r="D50" s="5"/>
      <c r="E50" s="101" t="s">
        <v>101</v>
      </c>
      <c r="F50" s="102"/>
      <c r="G50" s="102"/>
      <c r="H50" s="102"/>
      <c r="I50" s="102"/>
      <c r="J50" s="102"/>
      <c r="K50" s="102"/>
      <c r="L50" s="102"/>
      <c r="M50" s="102"/>
      <c r="N50" s="102"/>
      <c r="O50" s="103"/>
      <c r="P50" s="5"/>
    </row>
    <row r="51" spans="4:16" ht="147" customHeight="1" x14ac:dyDescent="0.3">
      <c r="D51" s="5"/>
      <c r="E51" s="104"/>
      <c r="F51" s="105"/>
      <c r="G51" s="105"/>
      <c r="H51" s="105"/>
      <c r="I51" s="105"/>
      <c r="J51" s="105"/>
      <c r="K51" s="105"/>
      <c r="L51" s="105"/>
      <c r="M51" s="105"/>
      <c r="N51" s="105"/>
      <c r="O51" s="106"/>
      <c r="P51" s="5"/>
    </row>
    <row r="52" spans="4:16" ht="41.25" customHeight="1" x14ac:dyDescent="0.3">
      <c r="D52" s="16"/>
      <c r="E52" s="90"/>
      <c r="F52" s="90"/>
      <c r="G52" s="90"/>
      <c r="H52" s="90"/>
      <c r="I52" s="90"/>
      <c r="J52" s="90"/>
      <c r="K52" s="90"/>
      <c r="L52" s="90"/>
      <c r="M52" s="90"/>
      <c r="N52" s="90"/>
      <c r="O52" s="39"/>
      <c r="P52" s="16"/>
    </row>
    <row r="53" spans="4:16" ht="45" customHeight="1" x14ac:dyDescent="0.3">
      <c r="D53" s="17"/>
      <c r="E53" s="82" t="s">
        <v>102</v>
      </c>
      <c r="F53" s="83"/>
      <c r="G53" s="83"/>
      <c r="H53" s="83"/>
      <c r="I53" s="83"/>
      <c r="J53" s="83"/>
      <c r="K53" s="83"/>
      <c r="L53" s="83"/>
      <c r="M53" s="83"/>
      <c r="N53" s="83"/>
      <c r="O53" s="84"/>
      <c r="P53" s="17"/>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2"/>
      <c r="E57" s="13" t="s">
        <v>7</v>
      </c>
      <c r="F57" s="13"/>
      <c r="G57" s="29" t="s">
        <v>109</v>
      </c>
      <c r="H57" s="28" t="s">
        <v>11</v>
      </c>
      <c r="I57" s="121" t="s">
        <v>112</v>
      </c>
      <c r="J57" s="5"/>
      <c r="K57" s="5"/>
      <c r="L57" s="5"/>
      <c r="M57" s="22"/>
      <c r="N57" s="22"/>
      <c r="O57" s="22"/>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95" t="s">
        <v>110</v>
      </c>
      <c r="N59" s="95"/>
      <c r="O59" s="59"/>
      <c r="P59" s="5"/>
    </row>
    <row r="60" spans="4:16" x14ac:dyDescent="0.3">
      <c r="D60" s="5"/>
      <c r="E60" s="5"/>
      <c r="F60" s="5"/>
      <c r="G60" s="5"/>
      <c r="H60" s="5"/>
      <c r="I60" s="5"/>
      <c r="J60" s="5"/>
      <c r="K60" s="5"/>
      <c r="L60" s="5"/>
      <c r="M60" s="92" t="s">
        <v>8</v>
      </c>
      <c r="N60" s="93"/>
      <c r="O60" s="40"/>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94"/>
      <c r="N63" s="94"/>
      <c r="O63" s="40"/>
      <c r="P63" s="5"/>
    </row>
    <row r="64" spans="4:16" x14ac:dyDescent="0.3">
      <c r="D64" s="5"/>
      <c r="E64" s="5"/>
      <c r="F64" s="5"/>
      <c r="G64" s="5"/>
      <c r="H64" s="5"/>
      <c r="I64" s="5"/>
      <c r="J64" s="5"/>
      <c r="K64" s="5"/>
      <c r="L64" s="5"/>
      <c r="M64" s="92" t="s">
        <v>9</v>
      </c>
      <c r="N64" s="93"/>
      <c r="O64" s="40"/>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2">
        <v>1</v>
      </c>
      <c r="F77" s="32"/>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4" t="s">
        <v>12</v>
      </c>
      <c r="L80" s="34"/>
      <c r="M80" s="34"/>
      <c r="N80" s="34"/>
      <c r="O80" s="34"/>
      <c r="P80" s="34"/>
      <c r="Q80" s="34"/>
      <c r="V80" s="3" t="s">
        <v>17</v>
      </c>
      <c r="AF80" s="3" t="s">
        <v>24</v>
      </c>
    </row>
    <row r="81" spans="5:38" hidden="1" x14ac:dyDescent="0.3">
      <c r="E81" s="1" t="s">
        <v>19</v>
      </c>
      <c r="K81" s="36" t="s">
        <v>13</v>
      </c>
      <c r="V81" s="36" t="s">
        <v>13</v>
      </c>
      <c r="AF81" s="3" t="s">
        <v>12</v>
      </c>
      <c r="AG81" s="34"/>
      <c r="AH81" s="34"/>
      <c r="AI81" s="34"/>
      <c r="AJ81" s="34"/>
      <c r="AK81" s="34"/>
      <c r="AL81" s="34"/>
    </row>
    <row r="82" spans="5:38" hidden="1" x14ac:dyDescent="0.3">
      <c r="E82" s="1" t="s">
        <v>20</v>
      </c>
      <c r="K82" s="35" t="s">
        <v>16</v>
      </c>
      <c r="N82" s="27"/>
      <c r="V82" s="35" t="s">
        <v>16</v>
      </c>
      <c r="AF82" s="36" t="s">
        <v>13</v>
      </c>
    </row>
    <row r="83" spans="5:38" hidden="1" x14ac:dyDescent="0.3">
      <c r="E83" s="1" t="s">
        <v>15</v>
      </c>
      <c r="K83" s="36" t="s">
        <v>14</v>
      </c>
      <c r="V83" s="36" t="s">
        <v>14</v>
      </c>
      <c r="AF83" s="35" t="s">
        <v>16</v>
      </c>
    </row>
    <row r="84" spans="5:38" hidden="1" x14ac:dyDescent="0.3">
      <c r="E84" s="1" t="s">
        <v>21</v>
      </c>
      <c r="K84" s="36" t="s">
        <v>15</v>
      </c>
      <c r="V84" s="36" t="s">
        <v>15</v>
      </c>
      <c r="AF84" s="36" t="s">
        <v>14</v>
      </c>
    </row>
    <row r="85" spans="5:38" hidden="1" x14ac:dyDescent="0.3">
      <c r="K85" s="3" t="s">
        <v>23</v>
      </c>
      <c r="V85" s="3" t="s">
        <v>23</v>
      </c>
      <c r="AF85" s="36" t="s">
        <v>15</v>
      </c>
    </row>
    <row r="86" spans="5:38" x14ac:dyDescent="0.3">
      <c r="AF86" s="3" t="s">
        <v>23</v>
      </c>
    </row>
  </sheetData>
  <sheetProtection insertRows="0"/>
  <mergeCells count="50">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E53:O53"/>
    <mergeCell ref="E39:E41"/>
    <mergeCell ref="F41:L41"/>
    <mergeCell ref="E42:E43"/>
    <mergeCell ref="F43:L43"/>
    <mergeCell ref="E52:N52"/>
    <mergeCell ref="E48:O48"/>
    <mergeCell ref="G28:I28"/>
    <mergeCell ref="M44:M45"/>
    <mergeCell ref="N38:O45"/>
    <mergeCell ref="G39:L39"/>
    <mergeCell ref="G40:L40"/>
    <mergeCell ref="G42:L42"/>
    <mergeCell ref="F38:J38"/>
    <mergeCell ref="G29:I29"/>
    <mergeCell ref="G30:I30"/>
    <mergeCell ref="G31:I31"/>
    <mergeCell ref="G32:I32"/>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36" orientation="portrait"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2023-01-09T12:53:19Z</dcterms:modified>
</cp:coreProperties>
</file>